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pivotTables/pivotTable11.xml" ContentType="application/vnd.openxmlformats-officedocument.spreadsheetml.pivotTable+xml"/>
  <Override PartName="/xl/pivotTables/pivotTable12.xml" ContentType="application/vnd.openxmlformats-officedocument.spreadsheetml.pivotTable+xml"/>
  <Override PartName="/xl/pivotTables/pivotTable13.xml" ContentType="application/vnd.openxmlformats-officedocument.spreadsheetml.pivotTable+xml"/>
  <Override PartName="/xl/pivotTables/pivotTable14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BA443A3C-ED8E-4D33-816A-B376B7936B1A}" xr6:coauthVersionLast="47" xr6:coauthVersionMax="47" xr10:uidLastSave="{00000000-0000-0000-0000-000000000000}"/>
  <bookViews>
    <workbookView xWindow="-120" yWindow="-120" windowWidth="20730" windowHeight="11160" tabRatio="663" activeTab="5" xr2:uid="{00000000-000D-0000-FFFF-FFFF00000000}"/>
  </bookViews>
  <sheets>
    <sheet name="FAG" sheetId="8" r:id="rId1"/>
    <sheet name="Inscripciones" sheetId="3" r:id="rId2"/>
    <sheet name="Insc por Dorsal" sheetId="9" r:id="rId3"/>
    <sheet name="Insc Alfab" sheetId="10" r:id="rId4"/>
    <sheet name="Categorias" sheetId="4" r:id="rId5"/>
    <sheet name="Resultados" sheetId="5" r:id="rId6"/>
    <sheet name="ABSOLUTO-Masculino" sheetId="25" r:id="rId7"/>
    <sheet name="ABSOLUTO-Femenina" sheetId="24" r:id="rId8"/>
    <sheet name="SENIOR-MASCULINO" sheetId="21" r:id="rId9"/>
    <sheet name="SENIOR-FEMENINO" sheetId="20" r:id="rId10"/>
    <sheet name="VETERANOS-Masculino" sheetId="22" r:id="rId11"/>
    <sheet name="VETERANOS-Femenino" sheetId="23" r:id="rId12"/>
    <sheet name="SUB20JUNIOR-Masculino" sheetId="19" r:id="rId13"/>
    <sheet name="SUB20JUNIOR_-Femenino" sheetId="18" r:id="rId14"/>
    <sheet name="SUB18JUVENIL-Masculino" sheetId="17" r:id="rId15"/>
    <sheet name="SUB18JUVENIL_-Femenino" sheetId="7" r:id="rId16"/>
    <sheet name="SUB16Cadete-Masculino" sheetId="16" r:id="rId17"/>
    <sheet name="SUB16Cadete-Femenino" sheetId="6" r:id="rId18"/>
  </sheets>
  <definedNames>
    <definedName name="_xlnm._FilterDatabase" localSheetId="6" hidden="1">'ABSOLUTO-Masculino'!$A$2:$H$101</definedName>
    <definedName name="ABSM" localSheetId="16">'SUB16Cadete-Masculino'!$C$4</definedName>
    <definedName name="ABSM">'SUB16Cadete-Femenino'!$C$4</definedName>
    <definedName name="_xlnm.Print_Area" localSheetId="7">'ABSOLUTO-Femenina'!$A:$G</definedName>
    <definedName name="_xlnm.Print_Area" localSheetId="6">'ABSOLUTO-Masculino'!$A:$G</definedName>
    <definedName name="_xlnm.Print_Area" localSheetId="9">'SENIOR-FEMENINO'!$A:$G</definedName>
    <definedName name="_xlnm.Print_Area" localSheetId="8">'SENIOR-MASCULINO'!$A:$G</definedName>
    <definedName name="_xlnm.Print_Area" localSheetId="17">'SUB16Cadete-Femenino'!$A:$G</definedName>
    <definedName name="_xlnm.Print_Area" localSheetId="16">'SUB16Cadete-Masculino'!$I$2</definedName>
    <definedName name="_xlnm.Print_Area" localSheetId="15">'SUB18JUVENIL_-Femenino'!$A:$G</definedName>
    <definedName name="_xlnm.Print_Area" localSheetId="14">'SUB18JUVENIL-Masculino'!$A:$G</definedName>
    <definedName name="_xlnm.Print_Area" localSheetId="13">'SUB20JUNIOR_-Femenino'!$A:$G</definedName>
    <definedName name="_xlnm.Print_Area" localSheetId="12">'SUB20JUNIOR-Masculino'!$A:$G</definedName>
    <definedName name="_xlnm.Print_Area" localSheetId="11">'VETERANOS-Femenino'!$A:$G</definedName>
    <definedName name="_xlnm.Print_Area" localSheetId="10">'VETERANOS-Masculino'!$A:$G</definedName>
  </definedNames>
  <calcPr calcId="191029"/>
  <pivotCaches>
    <pivotCache cacheId="563" r:id="rId19"/>
    <pivotCache cacheId="572" r:id="rId20"/>
  </pivotCaches>
</workbook>
</file>

<file path=xl/calcChain.xml><?xml version="1.0" encoding="utf-8"?>
<calcChain xmlns="http://schemas.openxmlformats.org/spreadsheetml/2006/main">
  <c r="K160" i="8" l="1"/>
  <c r="K161" i="8"/>
  <c r="K162" i="8"/>
  <c r="K163" i="8"/>
  <c r="K164" i="8"/>
  <c r="K165" i="8"/>
  <c r="K166" i="8"/>
  <c r="K167" i="8"/>
  <c r="K168" i="8"/>
  <c r="K169" i="8"/>
  <c r="K170" i="8"/>
  <c r="K171" i="8"/>
  <c r="K172" i="8"/>
  <c r="K173" i="8"/>
  <c r="K174" i="8"/>
  <c r="K175" i="8"/>
  <c r="K176" i="8"/>
  <c r="K177" i="8"/>
  <c r="K178" i="8"/>
  <c r="K179" i="8"/>
  <c r="K180" i="8"/>
  <c r="K181" i="8"/>
  <c r="K182" i="8"/>
  <c r="K183" i="8"/>
  <c r="K184" i="8"/>
  <c r="K185" i="8"/>
  <c r="K186" i="8"/>
  <c r="K187" i="8"/>
  <c r="J188" i="8"/>
  <c r="K188" i="8"/>
  <c r="J189" i="8"/>
  <c r="K189" i="8"/>
  <c r="J190" i="8"/>
  <c r="K190" i="8"/>
  <c r="J191" i="8"/>
  <c r="K191" i="8"/>
  <c r="J192" i="8"/>
  <c r="K192" i="8"/>
  <c r="J193" i="8"/>
  <c r="K193" i="8"/>
  <c r="J194" i="8"/>
  <c r="K194" i="8"/>
  <c r="J195" i="8"/>
  <c r="K195" i="8"/>
  <c r="J196" i="8"/>
  <c r="K196" i="8"/>
  <c r="J197" i="8"/>
  <c r="K197" i="8"/>
  <c r="J198" i="8"/>
  <c r="K198" i="8"/>
  <c r="J199" i="8"/>
  <c r="K199" i="8"/>
  <c r="J200" i="8"/>
  <c r="K200" i="8"/>
  <c r="J201" i="8"/>
  <c r="K201" i="8"/>
  <c r="J202" i="8"/>
  <c r="K202" i="8"/>
  <c r="J203" i="8"/>
  <c r="K203" i="8"/>
  <c r="J204" i="8"/>
  <c r="K204" i="8"/>
  <c r="J205" i="8"/>
  <c r="K205" i="8"/>
  <c r="J206" i="8"/>
  <c r="K206" i="8"/>
  <c r="J207" i="8"/>
  <c r="K207" i="8"/>
  <c r="J208" i="8"/>
  <c r="K208" i="8"/>
  <c r="J209" i="8"/>
  <c r="K209" i="8"/>
  <c r="J210" i="8"/>
  <c r="K210" i="8"/>
  <c r="J211" i="8"/>
  <c r="K211" i="8"/>
  <c r="J212" i="8"/>
  <c r="K212" i="8"/>
  <c r="J213" i="8"/>
  <c r="K213" i="8"/>
  <c r="J214" i="8"/>
  <c r="K214" i="8"/>
  <c r="J215" i="8"/>
  <c r="K215" i="8"/>
  <c r="J216" i="8"/>
  <c r="K216" i="8"/>
  <c r="J217" i="8"/>
  <c r="K217" i="8"/>
  <c r="J218" i="8"/>
  <c r="K218" i="8"/>
  <c r="J219" i="8"/>
  <c r="K219" i="8"/>
  <c r="J220" i="8"/>
  <c r="K220" i="8"/>
  <c r="J221" i="8"/>
  <c r="K221" i="8"/>
  <c r="J222" i="8"/>
  <c r="K222" i="8"/>
  <c r="J223" i="8"/>
  <c r="K223" i="8"/>
  <c r="J224" i="8"/>
  <c r="K224" i="8"/>
  <c r="J225" i="8"/>
  <c r="K225" i="8"/>
  <c r="J226" i="8"/>
  <c r="K226" i="8"/>
  <c r="J227" i="8"/>
  <c r="K227" i="8"/>
  <c r="J228" i="8"/>
  <c r="K228" i="8"/>
  <c r="J229" i="8"/>
  <c r="K229" i="8"/>
  <c r="J230" i="8"/>
  <c r="K230" i="8"/>
  <c r="J231" i="8"/>
  <c r="K231" i="8"/>
  <c r="J232" i="8"/>
  <c r="K232" i="8"/>
  <c r="J233" i="8"/>
  <c r="K233" i="8"/>
  <c r="J234" i="8"/>
  <c r="K234" i="8"/>
  <c r="J235" i="8"/>
  <c r="K235" i="8"/>
  <c r="J236" i="8"/>
  <c r="K236" i="8"/>
  <c r="J237" i="8"/>
  <c r="K237" i="8"/>
  <c r="J238" i="8"/>
  <c r="K238" i="8"/>
  <c r="J239" i="8"/>
  <c r="K239" i="8"/>
  <c r="J240" i="8"/>
  <c r="K240" i="8"/>
  <c r="J241" i="8"/>
  <c r="K241" i="8"/>
  <c r="J242" i="8"/>
  <c r="K242" i="8"/>
  <c r="J243" i="8"/>
  <c r="K243" i="8"/>
  <c r="J244" i="8"/>
  <c r="K244" i="8"/>
  <c r="J245" i="8"/>
  <c r="K245" i="8"/>
  <c r="J246" i="8"/>
  <c r="K246" i="8"/>
  <c r="J247" i="8"/>
  <c r="K247" i="8"/>
  <c r="B124" i="3" l="1"/>
  <c r="B125" i="3"/>
  <c r="B126" i="3"/>
  <c r="B127" i="3"/>
  <c r="B128" i="3"/>
  <c r="B129" i="3"/>
  <c r="B130" i="3"/>
  <c r="B131" i="3"/>
  <c r="B132" i="3"/>
  <c r="B133" i="3"/>
  <c r="B134" i="3"/>
  <c r="B135" i="3"/>
  <c r="B136" i="3"/>
  <c r="B137" i="3"/>
  <c r="B138" i="3"/>
  <c r="B139" i="3"/>
  <c r="B140" i="3"/>
  <c r="B141" i="3"/>
  <c r="B142" i="3"/>
  <c r="B143" i="3"/>
  <c r="B144" i="3"/>
  <c r="B145" i="3"/>
  <c r="B146" i="3"/>
  <c r="B147" i="3"/>
  <c r="B148" i="3"/>
  <c r="B149" i="3"/>
  <c r="B150" i="3"/>
  <c r="B151" i="3"/>
  <c r="B152" i="3"/>
  <c r="B153" i="3"/>
  <c r="B154" i="3"/>
  <c r="B155" i="3"/>
  <c r="B156" i="3"/>
  <c r="B157" i="3"/>
  <c r="B158" i="3"/>
  <c r="B159" i="3"/>
  <c r="B160" i="3"/>
  <c r="B161" i="3"/>
  <c r="B162" i="3"/>
  <c r="B163" i="3"/>
  <c r="B164" i="3"/>
  <c r="B165" i="3"/>
  <c r="B166" i="3"/>
  <c r="B167" i="3"/>
  <c r="B168" i="3"/>
  <c r="B169" i="3"/>
  <c r="B170" i="3"/>
  <c r="B171" i="3"/>
  <c r="B172" i="3"/>
  <c r="B173" i="3"/>
  <c r="B174" i="3"/>
  <c r="B175" i="3"/>
  <c r="B176" i="3"/>
  <c r="B177" i="3"/>
  <c r="B178" i="3"/>
  <c r="B179" i="3"/>
  <c r="B180" i="3"/>
  <c r="B181" i="3"/>
  <c r="B182" i="3"/>
  <c r="B183" i="3"/>
  <c r="B184" i="3"/>
  <c r="B185" i="3"/>
  <c r="B186" i="3"/>
  <c r="B187" i="3"/>
  <c r="B188" i="3"/>
  <c r="B189" i="3"/>
  <c r="B190" i="3"/>
  <c r="B191" i="3"/>
  <c r="B192" i="3"/>
  <c r="B193" i="3"/>
  <c r="B194" i="3"/>
  <c r="B195" i="3"/>
  <c r="B196" i="3"/>
  <c r="B197" i="3"/>
  <c r="B198" i="3"/>
  <c r="B199" i="3"/>
  <c r="B200" i="3"/>
  <c r="B201" i="3"/>
  <c r="B202" i="3"/>
  <c r="B203" i="3"/>
  <c r="B204" i="3"/>
  <c r="B205" i="3"/>
  <c r="B206" i="3"/>
  <c r="B207" i="3"/>
  <c r="B208" i="3"/>
  <c r="B209" i="3"/>
  <c r="B210" i="3"/>
  <c r="B211" i="3"/>
  <c r="B212" i="3"/>
  <c r="B213" i="3"/>
  <c r="B214" i="3"/>
  <c r="B215" i="3"/>
  <c r="B216" i="3"/>
  <c r="B217" i="3"/>
  <c r="B218" i="3"/>
  <c r="B219" i="3"/>
  <c r="B220" i="3"/>
  <c r="B221" i="3"/>
  <c r="B222" i="3"/>
  <c r="B223" i="3"/>
  <c r="B224" i="3"/>
  <c r="B225" i="3"/>
  <c r="B226" i="3"/>
  <c r="B227" i="3"/>
  <c r="B228" i="3"/>
  <c r="B229" i="3"/>
  <c r="B230" i="3"/>
  <c r="B231" i="3"/>
  <c r="B232" i="3"/>
  <c r="B233" i="3"/>
  <c r="B234" i="3"/>
  <c r="B235" i="3"/>
  <c r="B236" i="3"/>
  <c r="B237" i="3"/>
  <c r="B238" i="3"/>
  <c r="B239" i="3"/>
  <c r="B240" i="3"/>
  <c r="B241" i="3"/>
  <c r="B242" i="3"/>
  <c r="B243" i="3"/>
  <c r="B244" i="3"/>
  <c r="B245" i="3"/>
  <c r="B246" i="3"/>
  <c r="B247" i="3"/>
  <c r="B248" i="3"/>
  <c r="B249" i="3"/>
  <c r="B250" i="3"/>
  <c r="G243" i="3" l="1"/>
  <c r="E243" i="3"/>
  <c r="F243" i="3"/>
  <c r="H243" i="3"/>
  <c r="C243" i="3"/>
  <c r="D243" i="3"/>
  <c r="F231" i="3"/>
  <c r="G231" i="3"/>
  <c r="H231" i="3"/>
  <c r="E231" i="3"/>
  <c r="C231" i="3"/>
  <c r="D231" i="3"/>
  <c r="F219" i="3"/>
  <c r="G219" i="3"/>
  <c r="E219" i="3"/>
  <c r="C219" i="3"/>
  <c r="H219" i="3"/>
  <c r="D219" i="3"/>
  <c r="F207" i="3"/>
  <c r="G207" i="3"/>
  <c r="H207" i="3"/>
  <c r="E207" i="3"/>
  <c r="C207" i="3"/>
  <c r="D207" i="3"/>
  <c r="F195" i="3"/>
  <c r="G195" i="3"/>
  <c r="E195" i="3"/>
  <c r="C195" i="3"/>
  <c r="H195" i="3"/>
  <c r="D195" i="3"/>
  <c r="F183" i="3"/>
  <c r="G183" i="3"/>
  <c r="H183" i="3"/>
  <c r="E183" i="3"/>
  <c r="C183" i="3"/>
  <c r="D183" i="3"/>
  <c r="F171" i="3"/>
  <c r="G171" i="3"/>
  <c r="E171" i="3"/>
  <c r="H171" i="3"/>
  <c r="C171" i="3"/>
  <c r="D171" i="3"/>
  <c r="F159" i="3"/>
  <c r="H159" i="3"/>
  <c r="D159" i="3"/>
  <c r="E159" i="3"/>
  <c r="G159" i="3" s="1"/>
  <c r="C159" i="3"/>
  <c r="F147" i="3"/>
  <c r="D147" i="3"/>
  <c r="E147" i="3"/>
  <c r="G147" i="3" s="1"/>
  <c r="H147" i="3"/>
  <c r="C147" i="3"/>
  <c r="F135" i="3"/>
  <c r="H135" i="3"/>
  <c r="D135" i="3"/>
  <c r="E135" i="3"/>
  <c r="G135" i="3" s="1"/>
  <c r="C135" i="3"/>
  <c r="G238" i="3"/>
  <c r="H238" i="3"/>
  <c r="E238" i="3"/>
  <c r="F238" i="3"/>
  <c r="D238" i="3"/>
  <c r="C238" i="3"/>
  <c r="G239" i="3"/>
  <c r="H239" i="3"/>
  <c r="E239" i="3"/>
  <c r="C239" i="3"/>
  <c r="F239" i="3"/>
  <c r="D239" i="3"/>
  <c r="F227" i="3"/>
  <c r="G227" i="3"/>
  <c r="E227" i="3"/>
  <c r="C227" i="3"/>
  <c r="H227" i="3"/>
  <c r="D227" i="3"/>
  <c r="F215" i="3"/>
  <c r="G215" i="3"/>
  <c r="H215" i="3"/>
  <c r="E215" i="3"/>
  <c r="C215" i="3"/>
  <c r="D215" i="3"/>
  <c r="F203" i="3"/>
  <c r="G203" i="3"/>
  <c r="E203" i="3"/>
  <c r="H203" i="3"/>
  <c r="C203" i="3"/>
  <c r="D203" i="3"/>
  <c r="F191" i="3"/>
  <c r="G191" i="3"/>
  <c r="H191" i="3"/>
  <c r="E191" i="3"/>
  <c r="C191" i="3"/>
  <c r="D191" i="3"/>
  <c r="F179" i="3"/>
  <c r="G179" i="3"/>
  <c r="E179" i="3"/>
  <c r="H179" i="3"/>
  <c r="C179" i="3"/>
  <c r="D179" i="3"/>
  <c r="F167" i="3"/>
  <c r="G167" i="3"/>
  <c r="H167" i="3"/>
  <c r="E167" i="3"/>
  <c r="C167" i="3"/>
  <c r="D167" i="3"/>
  <c r="F155" i="3"/>
  <c r="D155" i="3"/>
  <c r="E155" i="3"/>
  <c r="G155" i="3" s="1"/>
  <c r="C155" i="3"/>
  <c r="H155" i="3"/>
  <c r="F143" i="3"/>
  <c r="H143" i="3"/>
  <c r="D143" i="3"/>
  <c r="E143" i="3"/>
  <c r="G143" i="3" s="1"/>
  <c r="C143" i="3"/>
  <c r="G250" i="3"/>
  <c r="E250" i="3"/>
  <c r="H250" i="3"/>
  <c r="F250" i="3"/>
  <c r="D250" i="3"/>
  <c r="C250" i="3"/>
  <c r="F222" i="3"/>
  <c r="G222" i="3"/>
  <c r="H222" i="3"/>
  <c r="E222" i="3"/>
  <c r="D222" i="3"/>
  <c r="C222" i="3"/>
  <c r="G247" i="3"/>
  <c r="H247" i="3"/>
  <c r="E247" i="3"/>
  <c r="F247" i="3"/>
  <c r="C247" i="3"/>
  <c r="D247" i="3"/>
  <c r="G235" i="3"/>
  <c r="E235" i="3"/>
  <c r="H235" i="3"/>
  <c r="C235" i="3"/>
  <c r="F235" i="3"/>
  <c r="D235" i="3"/>
  <c r="F223" i="3"/>
  <c r="G223" i="3"/>
  <c r="H223" i="3"/>
  <c r="E223" i="3"/>
  <c r="C223" i="3"/>
  <c r="D223" i="3"/>
  <c r="F211" i="3"/>
  <c r="G211" i="3"/>
  <c r="E211" i="3"/>
  <c r="H211" i="3"/>
  <c r="C211" i="3"/>
  <c r="D211" i="3"/>
  <c r="F199" i="3"/>
  <c r="G199" i="3"/>
  <c r="H199" i="3"/>
  <c r="E199" i="3"/>
  <c r="C199" i="3"/>
  <c r="D199" i="3"/>
  <c r="F187" i="3"/>
  <c r="G187" i="3"/>
  <c r="E187" i="3"/>
  <c r="C187" i="3"/>
  <c r="H187" i="3"/>
  <c r="D187" i="3"/>
  <c r="F175" i="3"/>
  <c r="G175" i="3"/>
  <c r="H175" i="3"/>
  <c r="E175" i="3"/>
  <c r="C175" i="3"/>
  <c r="D175" i="3"/>
  <c r="F163" i="3"/>
  <c r="D163" i="3"/>
  <c r="E163" i="3"/>
  <c r="G163" i="3" s="1"/>
  <c r="C163" i="3"/>
  <c r="H163" i="3"/>
  <c r="F151" i="3"/>
  <c r="H151" i="3"/>
  <c r="D151" i="3"/>
  <c r="E151" i="3"/>
  <c r="G151" i="3" s="1"/>
  <c r="C151" i="3"/>
  <c r="F139" i="3"/>
  <c r="D139" i="3"/>
  <c r="E139" i="3"/>
  <c r="G139" i="3" s="1"/>
  <c r="H139" i="3"/>
  <c r="C139" i="3"/>
  <c r="G246" i="3"/>
  <c r="H246" i="3"/>
  <c r="E246" i="3"/>
  <c r="F246" i="3"/>
  <c r="D246" i="3"/>
  <c r="C246" i="3"/>
  <c r="G242" i="3"/>
  <c r="E242" i="3"/>
  <c r="H242" i="3"/>
  <c r="F242" i="3"/>
  <c r="D242" i="3"/>
  <c r="C242" i="3"/>
  <c r="G234" i="3"/>
  <c r="E234" i="3"/>
  <c r="H234" i="3"/>
  <c r="F234" i="3"/>
  <c r="D234" i="3"/>
  <c r="C234" i="3"/>
  <c r="F230" i="3"/>
  <c r="G230" i="3"/>
  <c r="H230" i="3"/>
  <c r="E230" i="3"/>
  <c r="D230" i="3"/>
  <c r="C230" i="3"/>
  <c r="F226" i="3"/>
  <c r="G226" i="3"/>
  <c r="E226" i="3"/>
  <c r="H226" i="3"/>
  <c r="D226" i="3"/>
  <c r="C226" i="3"/>
  <c r="F218" i="3"/>
  <c r="G218" i="3"/>
  <c r="E218" i="3"/>
  <c r="H218" i="3"/>
  <c r="D218" i="3"/>
  <c r="C218" i="3"/>
  <c r="F214" i="3"/>
  <c r="G214" i="3"/>
  <c r="H214" i="3"/>
  <c r="E214" i="3"/>
  <c r="D214" i="3"/>
  <c r="C214" i="3"/>
  <c r="F210" i="3"/>
  <c r="G210" i="3"/>
  <c r="E210" i="3"/>
  <c r="H210" i="3"/>
  <c r="D210" i="3"/>
  <c r="C210" i="3"/>
  <c r="F206" i="3"/>
  <c r="G206" i="3"/>
  <c r="H206" i="3"/>
  <c r="E206" i="3"/>
  <c r="D206" i="3"/>
  <c r="C206" i="3"/>
  <c r="F202" i="3"/>
  <c r="G202" i="3"/>
  <c r="E202" i="3"/>
  <c r="H202" i="3"/>
  <c r="D202" i="3"/>
  <c r="C202" i="3"/>
  <c r="F198" i="3"/>
  <c r="G198" i="3"/>
  <c r="H198" i="3"/>
  <c r="E198" i="3"/>
  <c r="D198" i="3"/>
  <c r="C198" i="3"/>
  <c r="F194" i="3"/>
  <c r="G194" i="3"/>
  <c r="E194" i="3"/>
  <c r="H194" i="3"/>
  <c r="D194" i="3"/>
  <c r="C194" i="3"/>
  <c r="F190" i="3"/>
  <c r="G190" i="3"/>
  <c r="H190" i="3"/>
  <c r="E190" i="3"/>
  <c r="D190" i="3"/>
  <c r="C190" i="3"/>
  <c r="F186" i="3"/>
  <c r="G186" i="3"/>
  <c r="E186" i="3"/>
  <c r="H186" i="3"/>
  <c r="D186" i="3"/>
  <c r="C186" i="3"/>
  <c r="F182" i="3"/>
  <c r="G182" i="3"/>
  <c r="H182" i="3"/>
  <c r="E182" i="3"/>
  <c r="D182" i="3"/>
  <c r="C182" i="3"/>
  <c r="F178" i="3"/>
  <c r="G178" i="3"/>
  <c r="E178" i="3"/>
  <c r="H178" i="3"/>
  <c r="D178" i="3"/>
  <c r="C178" i="3"/>
  <c r="F174" i="3"/>
  <c r="G174" i="3"/>
  <c r="H174" i="3"/>
  <c r="E174" i="3"/>
  <c r="D174" i="3"/>
  <c r="C174" i="3"/>
  <c r="F170" i="3"/>
  <c r="G170" i="3"/>
  <c r="E170" i="3"/>
  <c r="H170" i="3"/>
  <c r="D170" i="3"/>
  <c r="C170" i="3"/>
  <c r="F166" i="3"/>
  <c r="G166" i="3"/>
  <c r="H166" i="3"/>
  <c r="E166" i="3"/>
  <c r="D166" i="3"/>
  <c r="C166" i="3"/>
  <c r="F162" i="3"/>
  <c r="E162" i="3"/>
  <c r="G162" i="3" s="1"/>
  <c r="H162" i="3"/>
  <c r="D162" i="3"/>
  <c r="C162" i="3"/>
  <c r="F158" i="3"/>
  <c r="H158" i="3"/>
  <c r="E158" i="3"/>
  <c r="G158" i="3" s="1"/>
  <c r="D158" i="3"/>
  <c r="C158" i="3"/>
  <c r="F154" i="3"/>
  <c r="E154" i="3"/>
  <c r="G154" i="3" s="1"/>
  <c r="H154" i="3"/>
  <c r="D154" i="3"/>
  <c r="C154" i="3"/>
  <c r="F150" i="3"/>
  <c r="H150" i="3"/>
  <c r="E150" i="3"/>
  <c r="G150" i="3" s="1"/>
  <c r="D150" i="3"/>
  <c r="C150" i="3"/>
  <c r="F146" i="3"/>
  <c r="D146" i="3"/>
  <c r="E146" i="3"/>
  <c r="G146" i="3" s="1"/>
  <c r="H146" i="3"/>
  <c r="C146" i="3"/>
  <c r="F142" i="3"/>
  <c r="H142" i="3"/>
  <c r="D142" i="3"/>
  <c r="E142" i="3"/>
  <c r="G142" i="3" s="1"/>
  <c r="C142" i="3"/>
  <c r="F138" i="3"/>
  <c r="D138" i="3"/>
  <c r="E138" i="3"/>
  <c r="G138" i="3" s="1"/>
  <c r="H138" i="3"/>
  <c r="C138" i="3"/>
  <c r="F134" i="3"/>
  <c r="H134" i="3"/>
  <c r="D134" i="3"/>
  <c r="E134" i="3"/>
  <c r="G134" i="3" s="1"/>
  <c r="C134" i="3"/>
  <c r="G249" i="3"/>
  <c r="H249" i="3"/>
  <c r="E249" i="3"/>
  <c r="F249" i="3"/>
  <c r="C249" i="3"/>
  <c r="D249" i="3"/>
  <c r="G245" i="3"/>
  <c r="H245" i="3"/>
  <c r="E245" i="3"/>
  <c r="F245" i="3"/>
  <c r="C245" i="3"/>
  <c r="D245" i="3"/>
  <c r="G241" i="3"/>
  <c r="H241" i="3"/>
  <c r="E241" i="3"/>
  <c r="F241" i="3"/>
  <c r="C241" i="3"/>
  <c r="D241" i="3"/>
  <c r="G237" i="3"/>
  <c r="H237" i="3"/>
  <c r="E237" i="3"/>
  <c r="F237" i="3"/>
  <c r="C237" i="3"/>
  <c r="D237" i="3"/>
  <c r="G233" i="3"/>
  <c r="H233" i="3"/>
  <c r="E233" i="3"/>
  <c r="F233" i="3"/>
  <c r="C233" i="3"/>
  <c r="D233" i="3"/>
  <c r="G229" i="3"/>
  <c r="H229" i="3"/>
  <c r="E229" i="3"/>
  <c r="F229" i="3"/>
  <c r="C229" i="3"/>
  <c r="D229" i="3"/>
  <c r="G225" i="3"/>
  <c r="H225" i="3"/>
  <c r="E225" i="3"/>
  <c r="F225" i="3"/>
  <c r="C225" i="3"/>
  <c r="D225" i="3"/>
  <c r="G221" i="3"/>
  <c r="H221" i="3"/>
  <c r="E221" i="3"/>
  <c r="F221" i="3"/>
  <c r="C221" i="3"/>
  <c r="D221" i="3"/>
  <c r="G217" i="3"/>
  <c r="H217" i="3"/>
  <c r="E217" i="3"/>
  <c r="F217" i="3"/>
  <c r="C217" i="3"/>
  <c r="D217" i="3"/>
  <c r="G213" i="3"/>
  <c r="H213" i="3"/>
  <c r="E213" i="3"/>
  <c r="C213" i="3"/>
  <c r="D213" i="3"/>
  <c r="F213" i="3"/>
  <c r="G209" i="3"/>
  <c r="H209" i="3"/>
  <c r="E209" i="3"/>
  <c r="F209" i="3"/>
  <c r="C209" i="3"/>
  <c r="D209" i="3"/>
  <c r="G205" i="3"/>
  <c r="H205" i="3"/>
  <c r="E205" i="3"/>
  <c r="C205" i="3"/>
  <c r="D205" i="3"/>
  <c r="F205" i="3"/>
  <c r="G201" i="3"/>
  <c r="H201" i="3"/>
  <c r="E201" i="3"/>
  <c r="F201" i="3"/>
  <c r="C201" i="3"/>
  <c r="D201" i="3"/>
  <c r="G197" i="3"/>
  <c r="H197" i="3"/>
  <c r="E197" i="3"/>
  <c r="F197" i="3"/>
  <c r="C197" i="3"/>
  <c r="D197" i="3"/>
  <c r="G193" i="3"/>
  <c r="H193" i="3"/>
  <c r="E193" i="3"/>
  <c r="F193" i="3"/>
  <c r="C193" i="3"/>
  <c r="D193" i="3"/>
  <c r="G189" i="3"/>
  <c r="H189" i="3"/>
  <c r="E189" i="3"/>
  <c r="F189" i="3"/>
  <c r="C189" i="3"/>
  <c r="D189" i="3"/>
  <c r="G185" i="3"/>
  <c r="H185" i="3"/>
  <c r="E185" i="3"/>
  <c r="F185" i="3"/>
  <c r="C185" i="3"/>
  <c r="D185" i="3"/>
  <c r="G181" i="3"/>
  <c r="H181" i="3"/>
  <c r="E181" i="3"/>
  <c r="F181" i="3"/>
  <c r="C181" i="3"/>
  <c r="D181" i="3"/>
  <c r="G177" i="3"/>
  <c r="H177" i="3"/>
  <c r="E177" i="3"/>
  <c r="F177" i="3"/>
  <c r="C177" i="3"/>
  <c r="D177" i="3"/>
  <c r="G173" i="3"/>
  <c r="H173" i="3"/>
  <c r="E173" i="3"/>
  <c r="D173" i="3"/>
  <c r="F173" i="3"/>
  <c r="C173" i="3"/>
  <c r="G169" i="3"/>
  <c r="H169" i="3"/>
  <c r="E169" i="3"/>
  <c r="F169" i="3"/>
  <c r="C169" i="3"/>
  <c r="D169" i="3"/>
  <c r="G165" i="3"/>
  <c r="H165" i="3"/>
  <c r="E165" i="3"/>
  <c r="F165" i="3"/>
  <c r="C165" i="3"/>
  <c r="D165" i="3"/>
  <c r="H161" i="3"/>
  <c r="E161" i="3"/>
  <c r="G161" i="3" s="1"/>
  <c r="F161" i="3"/>
  <c r="C161" i="3"/>
  <c r="D161" i="3"/>
  <c r="H157" i="3"/>
  <c r="E157" i="3"/>
  <c r="G157" i="3" s="1"/>
  <c r="F157" i="3"/>
  <c r="C157" i="3"/>
  <c r="D157" i="3"/>
  <c r="H153" i="3"/>
  <c r="E153" i="3"/>
  <c r="G153" i="3" s="1"/>
  <c r="F153" i="3"/>
  <c r="C153" i="3"/>
  <c r="D153" i="3"/>
  <c r="H149" i="3"/>
  <c r="E149" i="3"/>
  <c r="G149" i="3" s="1"/>
  <c r="C149" i="3"/>
  <c r="D149" i="3"/>
  <c r="F149" i="3"/>
  <c r="H145" i="3"/>
  <c r="E145" i="3"/>
  <c r="G145" i="3" s="1"/>
  <c r="F145" i="3"/>
  <c r="D145" i="3"/>
  <c r="C145" i="3"/>
  <c r="H141" i="3"/>
  <c r="E141" i="3"/>
  <c r="G141" i="3" s="1"/>
  <c r="C141" i="3"/>
  <c r="F141" i="3"/>
  <c r="D141" i="3"/>
  <c r="H137" i="3"/>
  <c r="E137" i="3"/>
  <c r="G137" i="3" s="1"/>
  <c r="F137" i="3"/>
  <c r="D137" i="3"/>
  <c r="C137" i="3"/>
  <c r="H133" i="3"/>
  <c r="E133" i="3"/>
  <c r="G133" i="3" s="1"/>
  <c r="F133" i="3"/>
  <c r="C133" i="3"/>
  <c r="D133" i="3"/>
  <c r="H248" i="3"/>
  <c r="F248" i="3"/>
  <c r="G248" i="3"/>
  <c r="C248" i="3"/>
  <c r="E248" i="3"/>
  <c r="D248" i="3"/>
  <c r="H244" i="3"/>
  <c r="F244" i="3"/>
  <c r="G244" i="3"/>
  <c r="D244" i="3"/>
  <c r="E244" i="3"/>
  <c r="C244" i="3"/>
  <c r="H240" i="3"/>
  <c r="F240" i="3"/>
  <c r="G240" i="3"/>
  <c r="E240" i="3"/>
  <c r="D240" i="3"/>
  <c r="C240" i="3"/>
  <c r="H236" i="3"/>
  <c r="F236" i="3"/>
  <c r="G236" i="3"/>
  <c r="D236" i="3"/>
  <c r="E236" i="3"/>
  <c r="C236" i="3"/>
  <c r="H232" i="3"/>
  <c r="F232" i="3"/>
  <c r="G232" i="3"/>
  <c r="E232" i="3"/>
  <c r="D232" i="3"/>
  <c r="C232" i="3"/>
  <c r="H228" i="3"/>
  <c r="F228" i="3"/>
  <c r="D228" i="3"/>
  <c r="G228" i="3"/>
  <c r="E228" i="3"/>
  <c r="C228" i="3"/>
  <c r="H224" i="3"/>
  <c r="F224" i="3"/>
  <c r="G224" i="3"/>
  <c r="E224" i="3"/>
  <c r="D224" i="3"/>
  <c r="C224" i="3"/>
  <c r="H220" i="3"/>
  <c r="F220" i="3"/>
  <c r="G220" i="3"/>
  <c r="D220" i="3"/>
  <c r="E220" i="3"/>
  <c r="C220" i="3"/>
  <c r="H216" i="3"/>
  <c r="F216" i="3"/>
  <c r="G216" i="3"/>
  <c r="E216" i="3"/>
  <c r="D216" i="3"/>
  <c r="C216" i="3"/>
  <c r="H212" i="3"/>
  <c r="F212" i="3"/>
  <c r="G212" i="3"/>
  <c r="D212" i="3"/>
  <c r="E212" i="3"/>
  <c r="C212" i="3"/>
  <c r="H208" i="3"/>
  <c r="F208" i="3"/>
  <c r="G208" i="3"/>
  <c r="E208" i="3"/>
  <c r="D208" i="3"/>
  <c r="C208" i="3"/>
  <c r="H204" i="3"/>
  <c r="F204" i="3"/>
  <c r="D204" i="3"/>
  <c r="E204" i="3"/>
  <c r="C204" i="3"/>
  <c r="G204" i="3"/>
  <c r="H200" i="3"/>
  <c r="F200" i="3"/>
  <c r="G200" i="3"/>
  <c r="E200" i="3"/>
  <c r="D200" i="3"/>
  <c r="C200" i="3"/>
  <c r="H196" i="3"/>
  <c r="F196" i="3"/>
  <c r="D196" i="3"/>
  <c r="G196" i="3"/>
  <c r="E196" i="3"/>
  <c r="C196" i="3"/>
  <c r="H192" i="3"/>
  <c r="F192" i="3"/>
  <c r="G192" i="3"/>
  <c r="E192" i="3"/>
  <c r="D192" i="3"/>
  <c r="C192" i="3"/>
  <c r="H188" i="3"/>
  <c r="F188" i="3"/>
  <c r="E188" i="3"/>
  <c r="G188" i="3"/>
  <c r="D188" i="3"/>
  <c r="C188" i="3"/>
  <c r="H184" i="3"/>
  <c r="F184" i="3"/>
  <c r="G184" i="3"/>
  <c r="E184" i="3"/>
  <c r="D184" i="3"/>
  <c r="C184" i="3"/>
  <c r="H180" i="3"/>
  <c r="F180" i="3"/>
  <c r="G180" i="3"/>
  <c r="D180" i="3"/>
  <c r="E180" i="3"/>
  <c r="C180" i="3"/>
  <c r="H176" i="3"/>
  <c r="F176" i="3"/>
  <c r="G176" i="3"/>
  <c r="E176" i="3"/>
  <c r="D176" i="3"/>
  <c r="C176" i="3"/>
  <c r="H172" i="3"/>
  <c r="F172" i="3"/>
  <c r="E172" i="3"/>
  <c r="G172" i="3"/>
  <c r="D172" i="3"/>
  <c r="C172" i="3"/>
  <c r="H168" i="3"/>
  <c r="F168" i="3"/>
  <c r="G168" i="3"/>
  <c r="E168" i="3"/>
  <c r="D168" i="3"/>
  <c r="C168" i="3"/>
  <c r="H164" i="3"/>
  <c r="F164" i="3"/>
  <c r="D164" i="3"/>
  <c r="E164" i="3"/>
  <c r="G164" i="3" s="1"/>
  <c r="C164" i="3"/>
  <c r="H160" i="3"/>
  <c r="F160" i="3"/>
  <c r="D160" i="3"/>
  <c r="E160" i="3"/>
  <c r="G160" i="3" s="1"/>
  <c r="C160" i="3"/>
  <c r="H156" i="3"/>
  <c r="F156" i="3"/>
  <c r="D156" i="3"/>
  <c r="E156" i="3"/>
  <c r="G156" i="3" s="1"/>
  <c r="C156" i="3"/>
  <c r="H152" i="3"/>
  <c r="F152" i="3"/>
  <c r="D152" i="3"/>
  <c r="E152" i="3"/>
  <c r="G152" i="3" s="1"/>
  <c r="C152" i="3"/>
  <c r="H148" i="3"/>
  <c r="F148" i="3"/>
  <c r="D148" i="3"/>
  <c r="E148" i="3"/>
  <c r="G148" i="3" s="1"/>
  <c r="C148" i="3"/>
  <c r="H144" i="3"/>
  <c r="F144" i="3"/>
  <c r="D144" i="3"/>
  <c r="E144" i="3"/>
  <c r="G144" i="3" s="1"/>
  <c r="C144" i="3"/>
  <c r="H140" i="3"/>
  <c r="F140" i="3"/>
  <c r="D140" i="3"/>
  <c r="E140" i="3"/>
  <c r="G140" i="3" s="1"/>
  <c r="C140" i="3"/>
  <c r="H136" i="3"/>
  <c r="F136" i="3"/>
  <c r="D136" i="3"/>
  <c r="C136" i="3"/>
  <c r="E136" i="3"/>
  <c r="G136" i="3" s="1"/>
  <c r="H132" i="3"/>
  <c r="F132" i="3"/>
  <c r="D132" i="3"/>
  <c r="E132" i="3"/>
  <c r="G132" i="3" s="1"/>
  <c r="C132" i="3"/>
  <c r="H127" i="3"/>
  <c r="E127" i="3"/>
  <c r="G127" i="3" s="1"/>
  <c r="F127" i="3"/>
  <c r="C127" i="3"/>
  <c r="D127" i="3"/>
  <c r="H130" i="3"/>
  <c r="F130" i="3"/>
  <c r="D130" i="3"/>
  <c r="C130" i="3"/>
  <c r="E130" i="3"/>
  <c r="G130" i="3" s="1"/>
  <c r="H126" i="3"/>
  <c r="F126" i="3"/>
  <c r="D126" i="3"/>
  <c r="C126" i="3"/>
  <c r="E126" i="3"/>
  <c r="G126" i="3" s="1"/>
  <c r="H131" i="3"/>
  <c r="F131" i="3"/>
  <c r="E131" i="3"/>
  <c r="G131" i="3" s="1"/>
  <c r="C131" i="3"/>
  <c r="D131" i="3"/>
  <c r="F129" i="3"/>
  <c r="E129" i="3"/>
  <c r="G129" i="3" s="1"/>
  <c r="D129" i="3"/>
  <c r="C129" i="3"/>
  <c r="H129" i="3"/>
  <c r="H125" i="3"/>
  <c r="F125" i="3"/>
  <c r="E125" i="3"/>
  <c r="G125" i="3" s="1"/>
  <c r="D125" i="3"/>
  <c r="C125" i="3"/>
  <c r="E128" i="3"/>
  <c r="G128" i="3" s="1"/>
  <c r="H128" i="3"/>
  <c r="D128" i="3"/>
  <c r="C128" i="3"/>
  <c r="F128" i="3"/>
  <c r="H124" i="3"/>
  <c r="F124" i="3"/>
  <c r="E124" i="3"/>
  <c r="G124" i="3" s="1"/>
  <c r="D124" i="3"/>
  <c r="C124" i="3"/>
  <c r="E200" i="5"/>
  <c r="F200" i="5"/>
  <c r="G200" i="5"/>
  <c r="H200" i="5"/>
  <c r="I200" i="5"/>
  <c r="E199" i="5"/>
  <c r="F199" i="5"/>
  <c r="G199" i="5"/>
  <c r="H199" i="5"/>
  <c r="I199" i="5"/>
  <c r="E198" i="5"/>
  <c r="F198" i="5"/>
  <c r="G198" i="5"/>
  <c r="H198" i="5"/>
  <c r="I198" i="5"/>
  <c r="E197" i="5"/>
  <c r="F197" i="5"/>
  <c r="G197" i="5"/>
  <c r="H197" i="5"/>
  <c r="I197" i="5"/>
  <c r="E196" i="5"/>
  <c r="F196" i="5"/>
  <c r="G196" i="5"/>
  <c r="H196" i="5"/>
  <c r="I196" i="5"/>
  <c r="E195" i="5"/>
  <c r="F195" i="5"/>
  <c r="G195" i="5"/>
  <c r="H195" i="5"/>
  <c r="I195" i="5"/>
  <c r="E194" i="5"/>
  <c r="F194" i="5"/>
  <c r="G194" i="5"/>
  <c r="H194" i="5"/>
  <c r="I194" i="5"/>
  <c r="E193" i="5"/>
  <c r="F193" i="5"/>
  <c r="G193" i="5"/>
  <c r="H193" i="5"/>
  <c r="I193" i="5"/>
  <c r="E192" i="5"/>
  <c r="F192" i="5"/>
  <c r="G192" i="5"/>
  <c r="H192" i="5"/>
  <c r="I192" i="5"/>
  <c r="E191" i="5"/>
  <c r="F191" i="5"/>
  <c r="G191" i="5"/>
  <c r="H191" i="5"/>
  <c r="I191" i="5"/>
  <c r="E190" i="5"/>
  <c r="F190" i="5"/>
  <c r="G190" i="5"/>
  <c r="H190" i="5"/>
  <c r="I190" i="5"/>
  <c r="E189" i="5"/>
  <c r="F189" i="5"/>
  <c r="G189" i="5"/>
  <c r="H189" i="5"/>
  <c r="I189" i="5"/>
  <c r="E188" i="5"/>
  <c r="F188" i="5"/>
  <c r="G188" i="5"/>
  <c r="H188" i="5"/>
  <c r="I188" i="5"/>
  <c r="E187" i="5"/>
  <c r="F187" i="5"/>
  <c r="G187" i="5"/>
  <c r="H187" i="5"/>
  <c r="I187" i="5"/>
  <c r="E186" i="5"/>
  <c r="F186" i="5"/>
  <c r="G186" i="5"/>
  <c r="H186" i="5"/>
  <c r="I186" i="5"/>
  <c r="E185" i="5"/>
  <c r="F185" i="5"/>
  <c r="G185" i="5"/>
  <c r="H185" i="5"/>
  <c r="I185" i="5"/>
  <c r="E184" i="5"/>
  <c r="F184" i="5"/>
  <c r="G184" i="5"/>
  <c r="H184" i="5"/>
  <c r="I184" i="5"/>
  <c r="E183" i="5"/>
  <c r="F183" i="5"/>
  <c r="G183" i="5"/>
  <c r="H183" i="5"/>
  <c r="I183" i="5"/>
  <c r="E182" i="5"/>
  <c r="F182" i="5"/>
  <c r="G182" i="5"/>
  <c r="H182" i="5"/>
  <c r="I182" i="5"/>
  <c r="E181" i="5"/>
  <c r="F181" i="5"/>
  <c r="G181" i="5"/>
  <c r="H181" i="5"/>
  <c r="I181" i="5"/>
  <c r="E180" i="5"/>
  <c r="F180" i="5"/>
  <c r="G180" i="5"/>
  <c r="H180" i="5"/>
  <c r="I180" i="5"/>
  <c r="E179" i="5"/>
  <c r="F179" i="5"/>
  <c r="G179" i="5"/>
  <c r="H179" i="5"/>
  <c r="I179" i="5"/>
  <c r="E178" i="5"/>
  <c r="F178" i="5"/>
  <c r="G178" i="5"/>
  <c r="H178" i="5"/>
  <c r="I178" i="5"/>
  <c r="E177" i="5"/>
  <c r="F177" i="5"/>
  <c r="G177" i="5"/>
  <c r="H177" i="5"/>
  <c r="I177" i="5"/>
  <c r="E176" i="5"/>
  <c r="F176" i="5"/>
  <c r="G176" i="5"/>
  <c r="H176" i="5"/>
  <c r="I176" i="5"/>
  <c r="E175" i="5"/>
  <c r="F175" i="5"/>
  <c r="G175" i="5"/>
  <c r="H175" i="5"/>
  <c r="I175" i="5"/>
  <c r="E174" i="5"/>
  <c r="F174" i="5"/>
  <c r="G174" i="5"/>
  <c r="H174" i="5"/>
  <c r="I174" i="5"/>
  <c r="E173" i="5"/>
  <c r="F173" i="5"/>
  <c r="G173" i="5"/>
  <c r="H173" i="5"/>
  <c r="I173" i="5"/>
  <c r="E172" i="5"/>
  <c r="F172" i="5"/>
  <c r="G172" i="5"/>
  <c r="H172" i="5"/>
  <c r="I172" i="5"/>
  <c r="E171" i="5"/>
  <c r="F171" i="5"/>
  <c r="G171" i="5"/>
  <c r="H171" i="5"/>
  <c r="I171" i="5"/>
  <c r="E170" i="5"/>
  <c r="F170" i="5"/>
  <c r="G170" i="5"/>
  <c r="H170" i="5"/>
  <c r="I170" i="5"/>
  <c r="E169" i="5"/>
  <c r="F169" i="5"/>
  <c r="G169" i="5"/>
  <c r="H169" i="5"/>
  <c r="I169" i="5"/>
  <c r="E168" i="5"/>
  <c r="F168" i="5"/>
  <c r="G168" i="5"/>
  <c r="H168" i="5"/>
  <c r="I168" i="5"/>
  <c r="E167" i="5"/>
  <c r="F167" i="5"/>
  <c r="G167" i="5"/>
  <c r="H167" i="5"/>
  <c r="I167" i="5"/>
  <c r="E166" i="5"/>
  <c r="F166" i="5"/>
  <c r="G166" i="5"/>
  <c r="H166" i="5"/>
  <c r="I166" i="5"/>
  <c r="E165" i="5"/>
  <c r="F165" i="5"/>
  <c r="G165" i="5"/>
  <c r="H165" i="5"/>
  <c r="I165" i="5"/>
  <c r="E164" i="5"/>
  <c r="F164" i="5"/>
  <c r="G164" i="5"/>
  <c r="H164" i="5"/>
  <c r="I164" i="5"/>
  <c r="E163" i="5"/>
  <c r="F163" i="5"/>
  <c r="G163" i="5"/>
  <c r="H163" i="5"/>
  <c r="I163" i="5"/>
  <c r="B3" i="3"/>
  <c r="E3" i="3" s="1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B122" i="3"/>
  <c r="B123" i="3"/>
  <c r="B2" i="3"/>
  <c r="E2" i="3" s="1"/>
  <c r="F121" i="3" l="1"/>
  <c r="H121" i="3"/>
  <c r="E121" i="3"/>
  <c r="G121" i="3" s="1"/>
  <c r="C121" i="3"/>
  <c r="D121" i="3"/>
  <c r="F105" i="3"/>
  <c r="H105" i="3"/>
  <c r="E105" i="3"/>
  <c r="G105" i="3" s="1"/>
  <c r="D105" i="3"/>
  <c r="C105" i="3"/>
  <c r="H93" i="3"/>
  <c r="F93" i="3"/>
  <c r="E93" i="3"/>
  <c r="G93" i="3" s="1"/>
  <c r="D93" i="3"/>
  <c r="C93" i="3"/>
  <c r="H73" i="3"/>
  <c r="F73" i="3"/>
  <c r="C73" i="3"/>
  <c r="E73" i="3"/>
  <c r="G73" i="3" s="1"/>
  <c r="D73" i="3"/>
  <c r="H57" i="3"/>
  <c r="C57" i="3"/>
  <c r="F57" i="3"/>
  <c r="E57" i="3"/>
  <c r="G57" i="3" s="1"/>
  <c r="D57" i="3"/>
  <c r="F33" i="3"/>
  <c r="E33" i="3"/>
  <c r="G33" i="3" s="1"/>
  <c r="C33" i="3"/>
  <c r="D33" i="3"/>
  <c r="H33" i="3"/>
  <c r="H2" i="3"/>
  <c r="F2" i="3"/>
  <c r="G16" i="5" s="1"/>
  <c r="G2" i="3"/>
  <c r="D2" i="3"/>
  <c r="C2" i="3"/>
  <c r="H104" i="3"/>
  <c r="E104" i="3"/>
  <c r="G104" i="3" s="1"/>
  <c r="F104" i="3"/>
  <c r="D104" i="3"/>
  <c r="C104" i="3"/>
  <c r="H84" i="3"/>
  <c r="F84" i="3"/>
  <c r="E84" i="3"/>
  <c r="G84" i="3" s="1"/>
  <c r="C84" i="3"/>
  <c r="D84" i="3"/>
  <c r="F64" i="3"/>
  <c r="G128" i="5" s="1"/>
  <c r="E64" i="3"/>
  <c r="G64" i="3" s="1"/>
  <c r="H128" i="5" s="1"/>
  <c r="H64" i="3"/>
  <c r="I128" i="5" s="1"/>
  <c r="D64" i="3"/>
  <c r="C64" i="3"/>
  <c r="F44" i="3"/>
  <c r="E44" i="3"/>
  <c r="G44" i="3" s="1"/>
  <c r="D44" i="3"/>
  <c r="C44" i="3"/>
  <c r="H44" i="3"/>
  <c r="F24" i="3"/>
  <c r="G26" i="5" s="1"/>
  <c r="H24" i="3"/>
  <c r="E24" i="3"/>
  <c r="G24" i="3" s="1"/>
  <c r="D24" i="3"/>
  <c r="C24" i="3"/>
  <c r="F4" i="3"/>
  <c r="E4" i="3"/>
  <c r="G4" i="3" s="1"/>
  <c r="H4" i="3"/>
  <c r="D4" i="3"/>
  <c r="C4" i="3"/>
  <c r="F117" i="3"/>
  <c r="H117" i="3"/>
  <c r="E117" i="3"/>
  <c r="G117" i="3" s="1"/>
  <c r="D117" i="3"/>
  <c r="C117" i="3"/>
  <c r="F97" i="3"/>
  <c r="G107" i="5" s="1"/>
  <c r="E97" i="3"/>
  <c r="G97" i="3" s="1"/>
  <c r="H97" i="3"/>
  <c r="D97" i="3"/>
  <c r="C97" i="3"/>
  <c r="F81" i="3"/>
  <c r="C81" i="3"/>
  <c r="H81" i="3"/>
  <c r="E81" i="3"/>
  <c r="G81" i="3" s="1"/>
  <c r="D81" i="3"/>
  <c r="F65" i="3"/>
  <c r="C65" i="3"/>
  <c r="E65" i="3"/>
  <c r="G65" i="3" s="1"/>
  <c r="D65" i="3"/>
  <c r="H65" i="3"/>
  <c r="C53" i="3"/>
  <c r="F53" i="3"/>
  <c r="H53" i="3"/>
  <c r="E53" i="3"/>
  <c r="G53" i="3" s="1"/>
  <c r="D53" i="3"/>
  <c r="H37" i="3"/>
  <c r="C37" i="3"/>
  <c r="E37" i="3"/>
  <c r="G37" i="3" s="1"/>
  <c r="F37" i="3"/>
  <c r="D37" i="3"/>
  <c r="E21" i="3"/>
  <c r="G21" i="3" s="1"/>
  <c r="C21" i="3"/>
  <c r="F21" i="3"/>
  <c r="H21" i="3"/>
  <c r="D21" i="3"/>
  <c r="H120" i="3"/>
  <c r="E120" i="3"/>
  <c r="G120" i="3" s="1"/>
  <c r="D120" i="3"/>
  <c r="C120" i="3"/>
  <c r="F120" i="3"/>
  <c r="F108" i="3"/>
  <c r="E108" i="3"/>
  <c r="G108" i="3" s="1"/>
  <c r="D108" i="3"/>
  <c r="C108" i="3"/>
  <c r="H108" i="3"/>
  <c r="E96" i="3"/>
  <c r="G96" i="3" s="1"/>
  <c r="H96" i="3"/>
  <c r="F96" i="3"/>
  <c r="C96" i="3"/>
  <c r="D96" i="3"/>
  <c r="H88" i="3"/>
  <c r="E88" i="3"/>
  <c r="G88" i="3" s="1"/>
  <c r="D88" i="3"/>
  <c r="F88" i="3"/>
  <c r="C88" i="3"/>
  <c r="F76" i="3"/>
  <c r="E76" i="3"/>
  <c r="G76" i="3" s="1"/>
  <c r="D76" i="3"/>
  <c r="C76" i="3"/>
  <c r="H76" i="3"/>
  <c r="F68" i="3"/>
  <c r="H68" i="3"/>
  <c r="E68" i="3"/>
  <c r="G68" i="3" s="1"/>
  <c r="D68" i="3"/>
  <c r="C68" i="3"/>
  <c r="F56" i="3"/>
  <c r="H56" i="3"/>
  <c r="E56" i="3"/>
  <c r="G56" i="3" s="1"/>
  <c r="D56" i="3"/>
  <c r="C56" i="3"/>
  <c r="F48" i="3"/>
  <c r="H48" i="3"/>
  <c r="E48" i="3"/>
  <c r="G48" i="3" s="1"/>
  <c r="D48" i="3"/>
  <c r="C48" i="3"/>
  <c r="F36" i="3"/>
  <c r="E36" i="3"/>
  <c r="G36" i="3" s="1"/>
  <c r="H117" i="5" s="1"/>
  <c r="H36" i="3"/>
  <c r="D36" i="3"/>
  <c r="C36" i="3"/>
  <c r="F32" i="3"/>
  <c r="G78" i="5" s="1"/>
  <c r="E32" i="3"/>
  <c r="G32" i="3" s="1"/>
  <c r="H32" i="3"/>
  <c r="I78" i="5" s="1"/>
  <c r="D32" i="3"/>
  <c r="C32" i="3"/>
  <c r="F16" i="3"/>
  <c r="E16" i="3"/>
  <c r="G16" i="3" s="1"/>
  <c r="H16" i="3"/>
  <c r="D16" i="3"/>
  <c r="C16" i="3"/>
  <c r="F8" i="3"/>
  <c r="H8" i="3"/>
  <c r="E8" i="3"/>
  <c r="G8" i="3" s="1"/>
  <c r="D8" i="3"/>
  <c r="C8" i="3"/>
  <c r="H123" i="3"/>
  <c r="F123" i="3"/>
  <c r="E123" i="3"/>
  <c r="G123" i="3" s="1"/>
  <c r="C123" i="3"/>
  <c r="D123" i="3"/>
  <c r="E119" i="3"/>
  <c r="G119" i="3" s="1"/>
  <c r="F119" i="3"/>
  <c r="D119" i="3"/>
  <c r="C119" i="3"/>
  <c r="H119" i="3"/>
  <c r="H115" i="3"/>
  <c r="F115" i="3"/>
  <c r="E115" i="3"/>
  <c r="G115" i="3" s="1"/>
  <c r="C115" i="3"/>
  <c r="D115" i="3"/>
  <c r="H111" i="3"/>
  <c r="I70" i="5" s="1"/>
  <c r="E111" i="3"/>
  <c r="G111" i="3" s="1"/>
  <c r="F111" i="3"/>
  <c r="C111" i="3"/>
  <c r="D111" i="3"/>
  <c r="F107" i="3"/>
  <c r="E107" i="3"/>
  <c r="G107" i="3" s="1"/>
  <c r="H107" i="3"/>
  <c r="C107" i="3"/>
  <c r="D107" i="3"/>
  <c r="E103" i="3"/>
  <c r="G103" i="3" s="1"/>
  <c r="H103" i="3"/>
  <c r="F103" i="3"/>
  <c r="D103" i="3"/>
  <c r="C103" i="3"/>
  <c r="H99" i="3"/>
  <c r="F99" i="3"/>
  <c r="E99" i="3"/>
  <c r="G99" i="3" s="1"/>
  <c r="C99" i="3"/>
  <c r="D99" i="3"/>
  <c r="H95" i="3"/>
  <c r="E95" i="3"/>
  <c r="G95" i="3" s="1"/>
  <c r="F95" i="3"/>
  <c r="C95" i="3"/>
  <c r="D95" i="3"/>
  <c r="H91" i="3"/>
  <c r="I136" i="5" s="1"/>
  <c r="F91" i="3"/>
  <c r="E91" i="3"/>
  <c r="G91" i="3" s="1"/>
  <c r="C91" i="3"/>
  <c r="D91" i="3"/>
  <c r="E87" i="3"/>
  <c r="G87" i="3" s="1"/>
  <c r="F87" i="3"/>
  <c r="D87" i="3"/>
  <c r="H87" i="3"/>
  <c r="C87" i="3"/>
  <c r="H83" i="3"/>
  <c r="F83" i="3"/>
  <c r="E83" i="3"/>
  <c r="G83" i="3" s="1"/>
  <c r="D83" i="3"/>
  <c r="C83" i="3"/>
  <c r="H79" i="3"/>
  <c r="E79" i="3"/>
  <c r="G79" i="3" s="1"/>
  <c r="F79" i="3"/>
  <c r="D79" i="3"/>
  <c r="C79" i="3"/>
  <c r="F75" i="3"/>
  <c r="E75" i="3"/>
  <c r="G75" i="3" s="1"/>
  <c r="H75" i="3"/>
  <c r="D75" i="3"/>
  <c r="C75" i="3"/>
  <c r="F71" i="3"/>
  <c r="E71" i="3"/>
  <c r="G71" i="3" s="1"/>
  <c r="H71" i="3"/>
  <c r="C71" i="3"/>
  <c r="D71" i="3"/>
  <c r="H67" i="3"/>
  <c r="E67" i="3"/>
  <c r="G67" i="3" s="1"/>
  <c r="F67" i="3"/>
  <c r="D67" i="3"/>
  <c r="C67" i="3"/>
  <c r="H63" i="3"/>
  <c r="E63" i="3"/>
  <c r="G63" i="3" s="1"/>
  <c r="F63" i="3"/>
  <c r="D63" i="3"/>
  <c r="C63" i="3"/>
  <c r="F59" i="3"/>
  <c r="H59" i="3"/>
  <c r="E59" i="3"/>
  <c r="G59" i="3" s="1"/>
  <c r="D59" i="3"/>
  <c r="C59" i="3"/>
  <c r="F55" i="3"/>
  <c r="E55" i="3"/>
  <c r="G55" i="3" s="1"/>
  <c r="D55" i="3"/>
  <c r="H55" i="3"/>
  <c r="C55" i="3"/>
  <c r="H51" i="3"/>
  <c r="F51" i="3"/>
  <c r="E51" i="3"/>
  <c r="G51" i="3" s="1"/>
  <c r="D51" i="3"/>
  <c r="C51" i="3"/>
  <c r="H47" i="3"/>
  <c r="E47" i="3"/>
  <c r="G47" i="3" s="1"/>
  <c r="D47" i="3"/>
  <c r="C47" i="3"/>
  <c r="F47" i="3"/>
  <c r="F43" i="3"/>
  <c r="E43" i="3"/>
  <c r="G43" i="3" s="1"/>
  <c r="D43" i="3"/>
  <c r="H43" i="3"/>
  <c r="I57" i="5" s="1"/>
  <c r="C43" i="3"/>
  <c r="F39" i="3"/>
  <c r="E39" i="3"/>
  <c r="G39" i="3" s="1"/>
  <c r="H39" i="3"/>
  <c r="D39" i="3"/>
  <c r="C39" i="3"/>
  <c r="H35" i="3"/>
  <c r="E35" i="3"/>
  <c r="G35" i="3" s="1"/>
  <c r="D35" i="3"/>
  <c r="F35" i="3"/>
  <c r="C35" i="3"/>
  <c r="H31" i="3"/>
  <c r="F31" i="3"/>
  <c r="D31" i="3"/>
  <c r="C31" i="3"/>
  <c r="E31" i="3"/>
  <c r="G31" i="3" s="1"/>
  <c r="F27" i="3"/>
  <c r="H27" i="3"/>
  <c r="E27" i="3"/>
  <c r="G27" i="3" s="1"/>
  <c r="D27" i="3"/>
  <c r="C27" i="3"/>
  <c r="F23" i="3"/>
  <c r="D23" i="3"/>
  <c r="H23" i="3"/>
  <c r="I25" i="5" s="1"/>
  <c r="E23" i="3"/>
  <c r="G23" i="3" s="1"/>
  <c r="C23" i="3"/>
  <c r="H19" i="3"/>
  <c r="F19" i="3"/>
  <c r="E19" i="3"/>
  <c r="G19" i="3" s="1"/>
  <c r="D19" i="3"/>
  <c r="C19" i="3"/>
  <c r="H15" i="3"/>
  <c r="I86" i="5" s="1"/>
  <c r="D15" i="3"/>
  <c r="E15" i="3"/>
  <c r="G15" i="3" s="1"/>
  <c r="F15" i="3"/>
  <c r="G86" i="5" s="1"/>
  <c r="C15" i="3"/>
  <c r="F11" i="3"/>
  <c r="E11" i="3"/>
  <c r="G11" i="3" s="1"/>
  <c r="D11" i="3"/>
  <c r="H11" i="3"/>
  <c r="C11" i="3"/>
  <c r="F7" i="3"/>
  <c r="H7" i="3"/>
  <c r="D7" i="3"/>
  <c r="C7" i="3"/>
  <c r="E7" i="3"/>
  <c r="G7" i="3" s="1"/>
  <c r="H3" i="3"/>
  <c r="G3" i="3"/>
  <c r="D3" i="3"/>
  <c r="F3" i="3"/>
  <c r="C3" i="3"/>
  <c r="F113" i="3"/>
  <c r="H113" i="3"/>
  <c r="E113" i="3"/>
  <c r="G113" i="3" s="1"/>
  <c r="D113" i="3"/>
  <c r="C113" i="3"/>
  <c r="F101" i="3"/>
  <c r="H101" i="3"/>
  <c r="E101" i="3"/>
  <c r="G101" i="3" s="1"/>
  <c r="D101" i="3"/>
  <c r="C101" i="3"/>
  <c r="F85" i="3"/>
  <c r="C85" i="3"/>
  <c r="H85" i="3"/>
  <c r="I134" i="5" s="1"/>
  <c r="E85" i="3"/>
  <c r="G85" i="3" s="1"/>
  <c r="D85" i="3"/>
  <c r="H69" i="3"/>
  <c r="C69" i="3"/>
  <c r="E69" i="3"/>
  <c r="G69" i="3" s="1"/>
  <c r="H127" i="5" s="1"/>
  <c r="F69" i="3"/>
  <c r="G59" i="5" s="1"/>
  <c r="D69" i="3"/>
  <c r="F49" i="3"/>
  <c r="G95" i="5" s="1"/>
  <c r="C49" i="3"/>
  <c r="H49" i="3"/>
  <c r="I95" i="5" s="1"/>
  <c r="E49" i="3"/>
  <c r="G49" i="3" s="1"/>
  <c r="D49" i="3"/>
  <c r="H41" i="3"/>
  <c r="F41" i="3"/>
  <c r="G69" i="5" s="1"/>
  <c r="C41" i="3"/>
  <c r="E41" i="3"/>
  <c r="G41" i="3" s="1"/>
  <c r="D41" i="3"/>
  <c r="H25" i="3"/>
  <c r="E25" i="3"/>
  <c r="G25" i="3" s="1"/>
  <c r="C25" i="3"/>
  <c r="F25" i="3"/>
  <c r="D25" i="3"/>
  <c r="H116" i="3"/>
  <c r="I79" i="5" s="1"/>
  <c r="F116" i="3"/>
  <c r="G115" i="5" s="1"/>
  <c r="E116" i="3"/>
  <c r="G116" i="3" s="1"/>
  <c r="C116" i="3"/>
  <c r="D116" i="3"/>
  <c r="H112" i="3"/>
  <c r="E112" i="3"/>
  <c r="G112" i="3" s="1"/>
  <c r="D112" i="3"/>
  <c r="F112" i="3"/>
  <c r="C112" i="3"/>
  <c r="H100" i="3"/>
  <c r="F100" i="3"/>
  <c r="G73" i="5" s="1"/>
  <c r="E100" i="3"/>
  <c r="G100" i="3" s="1"/>
  <c r="C100" i="3"/>
  <c r="D100" i="3"/>
  <c r="H92" i="3"/>
  <c r="F92" i="3"/>
  <c r="G139" i="5" s="1"/>
  <c r="E92" i="3"/>
  <c r="G92" i="3" s="1"/>
  <c r="H139" i="5" s="1"/>
  <c r="D92" i="3"/>
  <c r="C92" i="3"/>
  <c r="F80" i="3"/>
  <c r="H80" i="3"/>
  <c r="E80" i="3"/>
  <c r="G80" i="3" s="1"/>
  <c r="C80" i="3"/>
  <c r="D80" i="3"/>
  <c r="F72" i="3"/>
  <c r="G35" i="5" s="1"/>
  <c r="H72" i="3"/>
  <c r="E72" i="3"/>
  <c r="G72" i="3" s="1"/>
  <c r="D72" i="3"/>
  <c r="C72" i="3"/>
  <c r="F60" i="3"/>
  <c r="H60" i="3"/>
  <c r="I29" i="5" s="1"/>
  <c r="E60" i="3"/>
  <c r="G60" i="3" s="1"/>
  <c r="D60" i="3"/>
  <c r="C60" i="3"/>
  <c r="F52" i="3"/>
  <c r="H52" i="3"/>
  <c r="E52" i="3"/>
  <c r="G52" i="3" s="1"/>
  <c r="D52" i="3"/>
  <c r="C52" i="3"/>
  <c r="F40" i="3"/>
  <c r="G67" i="5" s="1"/>
  <c r="H40" i="3"/>
  <c r="I67" i="5" s="1"/>
  <c r="E40" i="3"/>
  <c r="G40" i="3" s="1"/>
  <c r="D40" i="3"/>
  <c r="C40" i="3"/>
  <c r="F28" i="3"/>
  <c r="E28" i="3"/>
  <c r="G28" i="3" s="1"/>
  <c r="H28" i="3"/>
  <c r="I45" i="5" s="1"/>
  <c r="D28" i="3"/>
  <c r="C28" i="3"/>
  <c r="F20" i="3"/>
  <c r="E20" i="3"/>
  <c r="G20" i="3" s="1"/>
  <c r="H20" i="3"/>
  <c r="D20" i="3"/>
  <c r="C20" i="3"/>
  <c r="F12" i="3"/>
  <c r="G71" i="5" s="1"/>
  <c r="E12" i="3"/>
  <c r="G12" i="3" s="1"/>
  <c r="D12" i="3"/>
  <c r="H12" i="3"/>
  <c r="C12" i="3"/>
  <c r="H122" i="3"/>
  <c r="F122" i="3"/>
  <c r="D122" i="3"/>
  <c r="E122" i="3"/>
  <c r="G122" i="3" s="1"/>
  <c r="C122" i="3"/>
  <c r="H118" i="3"/>
  <c r="I105" i="5" s="1"/>
  <c r="F118" i="3"/>
  <c r="D118" i="3"/>
  <c r="E118" i="3"/>
  <c r="G118" i="3" s="1"/>
  <c r="C118" i="3"/>
  <c r="H114" i="3"/>
  <c r="I39" i="5" s="1"/>
  <c r="F114" i="3"/>
  <c r="G39" i="5" s="1"/>
  <c r="D114" i="3"/>
  <c r="C114" i="3"/>
  <c r="E114" i="3"/>
  <c r="G114" i="3" s="1"/>
  <c r="H110" i="3"/>
  <c r="F110" i="3"/>
  <c r="D110" i="3"/>
  <c r="E110" i="3"/>
  <c r="G110" i="3" s="1"/>
  <c r="C110" i="3"/>
  <c r="H106" i="3"/>
  <c r="F106" i="3"/>
  <c r="G88" i="5" s="1"/>
  <c r="D106" i="3"/>
  <c r="E106" i="3"/>
  <c r="G106" i="3" s="1"/>
  <c r="C106" i="3"/>
  <c r="H102" i="3"/>
  <c r="F102" i="3"/>
  <c r="D102" i="3"/>
  <c r="E102" i="3"/>
  <c r="G102" i="3" s="1"/>
  <c r="H49" i="5" s="1"/>
  <c r="C102" i="3"/>
  <c r="H98" i="3"/>
  <c r="F98" i="3"/>
  <c r="G37" i="5" s="1"/>
  <c r="D98" i="3"/>
  <c r="C98" i="3"/>
  <c r="E98" i="3"/>
  <c r="G98" i="3" s="1"/>
  <c r="H141" i="5" s="1"/>
  <c r="H94" i="3"/>
  <c r="F94" i="3"/>
  <c r="D94" i="3"/>
  <c r="E94" i="3"/>
  <c r="G94" i="3" s="1"/>
  <c r="C94" i="3"/>
  <c r="H90" i="3"/>
  <c r="I54" i="5" s="1"/>
  <c r="F90" i="3"/>
  <c r="D90" i="3"/>
  <c r="E90" i="3"/>
  <c r="G90" i="3" s="1"/>
  <c r="C90" i="3"/>
  <c r="H86" i="3"/>
  <c r="I40" i="5" s="1"/>
  <c r="F86" i="3"/>
  <c r="D86" i="3"/>
  <c r="C86" i="3"/>
  <c r="E86" i="3"/>
  <c r="G86" i="3" s="1"/>
  <c r="H82" i="3"/>
  <c r="I81" i="5" s="1"/>
  <c r="F82" i="3"/>
  <c r="G81" i="5" s="1"/>
  <c r="D82" i="3"/>
  <c r="C82" i="3"/>
  <c r="E82" i="3"/>
  <c r="G82" i="3" s="1"/>
  <c r="H78" i="3"/>
  <c r="D78" i="3"/>
  <c r="F78" i="3"/>
  <c r="E78" i="3"/>
  <c r="G78" i="3" s="1"/>
  <c r="C78" i="3"/>
  <c r="H74" i="3"/>
  <c r="D74" i="3"/>
  <c r="F74" i="3"/>
  <c r="E74" i="3"/>
  <c r="G74" i="3" s="1"/>
  <c r="C74" i="3"/>
  <c r="H70" i="3"/>
  <c r="F70" i="3"/>
  <c r="D70" i="3"/>
  <c r="C70" i="3"/>
  <c r="E70" i="3"/>
  <c r="G70" i="3" s="1"/>
  <c r="H130" i="5" s="1"/>
  <c r="H66" i="3"/>
  <c r="F66" i="3"/>
  <c r="D66" i="3"/>
  <c r="C66" i="3"/>
  <c r="E66" i="3"/>
  <c r="G66" i="3" s="1"/>
  <c r="H62" i="3"/>
  <c r="I110" i="5" s="1"/>
  <c r="F62" i="3"/>
  <c r="G126" i="5" s="1"/>
  <c r="D62" i="3"/>
  <c r="E62" i="3"/>
  <c r="G62" i="3" s="1"/>
  <c r="C62" i="3"/>
  <c r="H58" i="3"/>
  <c r="D58" i="3"/>
  <c r="E58" i="3"/>
  <c r="G58" i="3" s="1"/>
  <c r="F58" i="3"/>
  <c r="G4" i="5" s="1"/>
  <c r="C58" i="3"/>
  <c r="H54" i="3"/>
  <c r="F54" i="3"/>
  <c r="D54" i="3"/>
  <c r="C54" i="3"/>
  <c r="E54" i="3"/>
  <c r="G54" i="3" s="1"/>
  <c r="H50" i="3"/>
  <c r="F50" i="3"/>
  <c r="G63" i="5" s="1"/>
  <c r="D50" i="3"/>
  <c r="C50" i="3"/>
  <c r="E50" i="3"/>
  <c r="G50" i="3" s="1"/>
  <c r="H46" i="3"/>
  <c r="I90" i="5" s="1"/>
  <c r="D46" i="3"/>
  <c r="F46" i="3"/>
  <c r="E46" i="3"/>
  <c r="G46" i="3" s="1"/>
  <c r="C46" i="3"/>
  <c r="H42" i="3"/>
  <c r="I6" i="5" s="1"/>
  <c r="D42" i="3"/>
  <c r="F42" i="3"/>
  <c r="E42" i="3"/>
  <c r="G42" i="3" s="1"/>
  <c r="C42" i="3"/>
  <c r="H38" i="3"/>
  <c r="F38" i="3"/>
  <c r="G34" i="5" s="1"/>
  <c r="D38" i="3"/>
  <c r="C38" i="3"/>
  <c r="E38" i="3"/>
  <c r="G38" i="3" s="1"/>
  <c r="H34" i="3"/>
  <c r="F34" i="3"/>
  <c r="G33" i="5" s="1"/>
  <c r="E34" i="3"/>
  <c r="G34" i="3" s="1"/>
  <c r="D34" i="3"/>
  <c r="C34" i="3"/>
  <c r="H30" i="3"/>
  <c r="F30" i="3"/>
  <c r="G24" i="5" s="1"/>
  <c r="D30" i="3"/>
  <c r="E30" i="3"/>
  <c r="G30" i="3" s="1"/>
  <c r="C30" i="3"/>
  <c r="H26" i="3"/>
  <c r="E26" i="3"/>
  <c r="G26" i="3" s="1"/>
  <c r="D26" i="3"/>
  <c r="F26" i="3"/>
  <c r="C26" i="3"/>
  <c r="H22" i="3"/>
  <c r="I87" i="5" s="1"/>
  <c r="F22" i="3"/>
  <c r="D22" i="3"/>
  <c r="E22" i="3"/>
  <c r="G22" i="3" s="1"/>
  <c r="C22" i="3"/>
  <c r="H18" i="3"/>
  <c r="F18" i="3"/>
  <c r="E18" i="3"/>
  <c r="G18" i="3" s="1"/>
  <c r="D18" i="3"/>
  <c r="C18" i="3"/>
  <c r="H14" i="3"/>
  <c r="I96" i="5" s="1"/>
  <c r="D14" i="3"/>
  <c r="F14" i="3"/>
  <c r="E14" i="3"/>
  <c r="G14" i="3" s="1"/>
  <c r="C14" i="3"/>
  <c r="H10" i="3"/>
  <c r="I55" i="5" s="1"/>
  <c r="E10" i="3"/>
  <c r="G10" i="3" s="1"/>
  <c r="D10" i="3"/>
  <c r="F10" i="3"/>
  <c r="C10" i="3"/>
  <c r="H6" i="3"/>
  <c r="F6" i="3"/>
  <c r="D6" i="3"/>
  <c r="E6" i="3"/>
  <c r="G6" i="3" s="1"/>
  <c r="C6" i="3"/>
  <c r="H109" i="3"/>
  <c r="I135" i="5" s="1"/>
  <c r="F109" i="3"/>
  <c r="G135" i="5" s="1"/>
  <c r="E109" i="3"/>
  <c r="G109" i="3" s="1"/>
  <c r="D109" i="3"/>
  <c r="C109" i="3"/>
  <c r="F89" i="3"/>
  <c r="G98" i="5" s="1"/>
  <c r="H89" i="3"/>
  <c r="I98" i="5" s="1"/>
  <c r="C89" i="3"/>
  <c r="E89" i="3"/>
  <c r="G89" i="3" s="1"/>
  <c r="D89" i="3"/>
  <c r="H77" i="3"/>
  <c r="F77" i="3"/>
  <c r="C77" i="3"/>
  <c r="E77" i="3"/>
  <c r="G77" i="3" s="1"/>
  <c r="D77" i="3"/>
  <c r="H61" i="3"/>
  <c r="I50" i="5" s="1"/>
  <c r="F61" i="3"/>
  <c r="C61" i="3"/>
  <c r="E61" i="3"/>
  <c r="G61" i="3" s="1"/>
  <c r="D61" i="3"/>
  <c r="H45" i="3"/>
  <c r="I14" i="5" s="1"/>
  <c r="F45" i="3"/>
  <c r="G14" i="5" s="1"/>
  <c r="C45" i="3"/>
  <c r="E45" i="3"/>
  <c r="G45" i="3" s="1"/>
  <c r="D45" i="3"/>
  <c r="H29" i="3"/>
  <c r="I58" i="5" s="1"/>
  <c r="F29" i="3"/>
  <c r="E29" i="3"/>
  <c r="G29" i="3" s="1"/>
  <c r="C29" i="3"/>
  <c r="D29" i="3"/>
  <c r="F17" i="3"/>
  <c r="E17" i="3"/>
  <c r="G17" i="3" s="1"/>
  <c r="C17" i="3"/>
  <c r="H17" i="3"/>
  <c r="D17" i="3"/>
  <c r="H13" i="3"/>
  <c r="F13" i="3"/>
  <c r="E13" i="3"/>
  <c r="G13" i="3" s="1"/>
  <c r="C13" i="3"/>
  <c r="D13" i="3"/>
  <c r="H9" i="3"/>
  <c r="E9" i="3"/>
  <c r="G9" i="3" s="1"/>
  <c r="F9" i="3"/>
  <c r="C9" i="3"/>
  <c r="D9" i="3"/>
  <c r="E5" i="3"/>
  <c r="G5" i="3" s="1"/>
  <c r="H5" i="3"/>
  <c r="I53" i="5" s="1"/>
  <c r="C5" i="3"/>
  <c r="F5" i="3"/>
  <c r="D5" i="3"/>
  <c r="I127" i="5"/>
  <c r="I129" i="5"/>
  <c r="I130" i="5"/>
  <c r="I131" i="5"/>
  <c r="I132" i="5"/>
  <c r="I133" i="5"/>
  <c r="I138" i="5"/>
  <c r="I139" i="5"/>
  <c r="I140" i="5"/>
  <c r="I141" i="5"/>
  <c r="I142" i="5"/>
  <c r="I143" i="5"/>
  <c r="I144" i="5"/>
  <c r="I145" i="5"/>
  <c r="I146" i="5"/>
  <c r="I147" i="5"/>
  <c r="I148" i="5"/>
  <c r="I149" i="5"/>
  <c r="I150" i="5"/>
  <c r="I151" i="5"/>
  <c r="I152" i="5"/>
  <c r="I153" i="5"/>
  <c r="I154" i="5"/>
  <c r="I155" i="5"/>
  <c r="I156" i="5"/>
  <c r="I157" i="5"/>
  <c r="I158" i="5"/>
  <c r="I159" i="5"/>
  <c r="I160" i="5"/>
  <c r="I161" i="5"/>
  <c r="I162" i="5"/>
  <c r="H126" i="5"/>
  <c r="H129" i="5"/>
  <c r="H131" i="5"/>
  <c r="H132" i="5"/>
  <c r="H133" i="5"/>
  <c r="H134" i="5"/>
  <c r="H135" i="5"/>
  <c r="H140" i="5"/>
  <c r="H142" i="5"/>
  <c r="H143" i="5"/>
  <c r="H144" i="5"/>
  <c r="H145" i="5"/>
  <c r="H146" i="5"/>
  <c r="H147" i="5"/>
  <c r="H148" i="5"/>
  <c r="H149" i="5"/>
  <c r="H150" i="5"/>
  <c r="H151" i="5"/>
  <c r="H152" i="5"/>
  <c r="H153" i="5"/>
  <c r="H154" i="5"/>
  <c r="H155" i="5"/>
  <c r="H156" i="5"/>
  <c r="H157" i="5"/>
  <c r="H158" i="5"/>
  <c r="H159" i="5"/>
  <c r="H160" i="5"/>
  <c r="H161" i="5"/>
  <c r="H162" i="5"/>
  <c r="G127" i="5"/>
  <c r="G129" i="5"/>
  <c r="G131" i="5"/>
  <c r="G132" i="5"/>
  <c r="G133" i="5"/>
  <c r="G137" i="5"/>
  <c r="G138" i="5"/>
  <c r="G140" i="5"/>
  <c r="G141" i="5"/>
  <c r="G142" i="5"/>
  <c r="G143" i="5"/>
  <c r="G144" i="5"/>
  <c r="G145" i="5"/>
  <c r="G146" i="5"/>
  <c r="G147" i="5"/>
  <c r="G148" i="5"/>
  <c r="G149" i="5"/>
  <c r="G150" i="5"/>
  <c r="G151" i="5"/>
  <c r="G152" i="5"/>
  <c r="G153" i="5"/>
  <c r="G154" i="5"/>
  <c r="G155" i="5"/>
  <c r="G156" i="5"/>
  <c r="G157" i="5"/>
  <c r="G158" i="5"/>
  <c r="G159" i="5"/>
  <c r="G160" i="5"/>
  <c r="G161" i="5"/>
  <c r="G162" i="5"/>
  <c r="F126" i="5"/>
  <c r="F127" i="5"/>
  <c r="F129" i="5"/>
  <c r="F131" i="5"/>
  <c r="F132" i="5"/>
  <c r="F133" i="5"/>
  <c r="F134" i="5"/>
  <c r="F136" i="5"/>
  <c r="F137" i="5"/>
  <c r="F138" i="5"/>
  <c r="F140" i="5"/>
  <c r="F142" i="5"/>
  <c r="F143" i="5"/>
  <c r="F144" i="5"/>
  <c r="F145" i="5"/>
  <c r="F146" i="5"/>
  <c r="F147" i="5"/>
  <c r="F148" i="5"/>
  <c r="F149" i="5"/>
  <c r="F150" i="5"/>
  <c r="F151" i="5"/>
  <c r="F152" i="5"/>
  <c r="F153" i="5"/>
  <c r="F154" i="5"/>
  <c r="F155" i="5"/>
  <c r="F156" i="5"/>
  <c r="F157" i="5"/>
  <c r="F158" i="5"/>
  <c r="F159" i="5"/>
  <c r="F160" i="5"/>
  <c r="F161" i="5"/>
  <c r="F162" i="5"/>
  <c r="I73" i="5"/>
  <c r="F118" i="5"/>
  <c r="F41" i="5"/>
  <c r="I41" i="5"/>
  <c r="F122" i="5"/>
  <c r="G122" i="5"/>
  <c r="I122" i="5"/>
  <c r="F30" i="5"/>
  <c r="G30" i="5"/>
  <c r="H21" i="5"/>
  <c r="G21" i="5"/>
  <c r="I21" i="5"/>
  <c r="G106" i="5"/>
  <c r="I106" i="5"/>
  <c r="F108" i="5"/>
  <c r="G108" i="5"/>
  <c r="I108" i="5"/>
  <c r="F111" i="5"/>
  <c r="I111" i="5"/>
  <c r="G19" i="5"/>
  <c r="F102" i="5"/>
  <c r="I102" i="5"/>
  <c r="F78" i="5"/>
  <c r="F110" i="5"/>
  <c r="F103" i="5"/>
  <c r="G103" i="5"/>
  <c r="I103" i="5"/>
  <c r="H37" i="5"/>
  <c r="I37" i="5"/>
  <c r="G72" i="5"/>
  <c r="I72" i="5"/>
  <c r="G50" i="5"/>
  <c r="F79" i="5"/>
  <c r="F36" i="5"/>
  <c r="G36" i="5"/>
  <c r="F114" i="5"/>
  <c r="I114" i="5"/>
  <c r="G80" i="5"/>
  <c r="G40" i="5"/>
  <c r="F42" i="5"/>
  <c r="G42" i="5"/>
  <c r="I42" i="5"/>
  <c r="F46" i="5"/>
  <c r="F63" i="5"/>
  <c r="I63" i="5"/>
  <c r="I34" i="5"/>
  <c r="F24" i="5"/>
  <c r="I49" i="5"/>
  <c r="I107" i="5"/>
  <c r="F61" i="5"/>
  <c r="G61" i="5"/>
  <c r="I61" i="5"/>
  <c r="F48" i="5"/>
  <c r="G48" i="5"/>
  <c r="F112" i="5"/>
  <c r="G112" i="5"/>
  <c r="G6" i="5"/>
  <c r="G90" i="5"/>
  <c r="F32" i="5"/>
  <c r="G32" i="5"/>
  <c r="I32" i="5"/>
  <c r="F26" i="5"/>
  <c r="I26" i="5"/>
  <c r="H85" i="5"/>
  <c r="G85" i="5"/>
  <c r="I85" i="5"/>
  <c r="G113" i="5"/>
  <c r="F47" i="5"/>
  <c r="F123" i="5"/>
  <c r="G123" i="5"/>
  <c r="I123" i="5"/>
  <c r="G96" i="5"/>
  <c r="F67" i="5"/>
  <c r="G68" i="5"/>
  <c r="I68" i="5"/>
  <c r="F56" i="5"/>
  <c r="I56" i="5"/>
  <c r="G13" i="5"/>
  <c r="F124" i="5"/>
  <c r="I124" i="5"/>
  <c r="G7" i="5"/>
  <c r="I7" i="5"/>
  <c r="F66" i="5"/>
  <c r="G66" i="5"/>
  <c r="I66" i="5"/>
  <c r="G82" i="5"/>
  <c r="F99" i="5"/>
  <c r="G99" i="5"/>
  <c r="I99" i="5"/>
  <c r="F115" i="5"/>
  <c r="F16" i="5"/>
  <c r="I16" i="5"/>
  <c r="G57" i="5"/>
  <c r="G84" i="5"/>
  <c r="I71" i="5"/>
  <c r="H81" i="5"/>
  <c r="F11" i="5"/>
  <c r="G119" i="5"/>
  <c r="I119" i="5"/>
  <c r="F98" i="5"/>
  <c r="G117" i="5"/>
  <c r="F101" i="5"/>
  <c r="G101" i="5"/>
  <c r="I101" i="5"/>
  <c r="I69" i="5"/>
  <c r="G27" i="5"/>
  <c r="I27" i="5"/>
  <c r="F109" i="5"/>
  <c r="G109" i="5"/>
  <c r="I109" i="5"/>
  <c r="F35" i="5"/>
  <c r="I35" i="5"/>
  <c r="F94" i="5"/>
  <c r="G94" i="5"/>
  <c r="I94" i="5"/>
  <c r="F22" i="5"/>
  <c r="G22" i="5"/>
  <c r="F116" i="5"/>
  <c r="G116" i="5"/>
  <c r="I17" i="5"/>
  <c r="G105" i="5"/>
  <c r="F75" i="5"/>
  <c r="G75" i="5"/>
  <c r="I75" i="5"/>
  <c r="F92" i="5"/>
  <c r="G92" i="5"/>
  <c r="I92" i="5"/>
  <c r="F23" i="5"/>
  <c r="G23" i="5"/>
  <c r="F58" i="5"/>
  <c r="G58" i="5"/>
  <c r="F12" i="5"/>
  <c r="G12" i="5"/>
  <c r="I12" i="5"/>
  <c r="G52" i="5"/>
  <c r="G53" i="5"/>
  <c r="F45" i="5"/>
  <c r="G45" i="5"/>
  <c r="F15" i="5"/>
  <c r="I15" i="5"/>
  <c r="I9" i="5"/>
  <c r="F104" i="5"/>
  <c r="I104" i="5"/>
  <c r="G43" i="5"/>
  <c r="F59" i="5"/>
  <c r="I59" i="5"/>
  <c r="F51" i="5"/>
  <c r="G51" i="5"/>
  <c r="I51" i="5"/>
  <c r="G125" i="5"/>
  <c r="G60" i="5"/>
  <c r="F121" i="5"/>
  <c r="G121" i="5"/>
  <c r="I121" i="5"/>
  <c r="F74" i="5"/>
  <c r="I74" i="5"/>
  <c r="G10" i="5"/>
  <c r="I10" i="5"/>
  <c r="F25" i="5"/>
  <c r="G97" i="5"/>
  <c r="G29" i="5"/>
  <c r="F20" i="5"/>
  <c r="G20" i="5"/>
  <c r="I20" i="5"/>
  <c r="I5" i="5"/>
  <c r="F65" i="5"/>
  <c r="G65" i="5"/>
  <c r="I65" i="5"/>
  <c r="G89" i="5"/>
  <c r="I89" i="5"/>
  <c r="F38" i="5"/>
  <c r="G38" i="5"/>
  <c r="I38" i="5"/>
  <c r="G31" i="5"/>
  <c r="I31" i="5"/>
  <c r="G77" i="5"/>
  <c r="I77" i="5"/>
  <c r="F18" i="5"/>
  <c r="G18" i="5"/>
  <c r="I18" i="5"/>
  <c r="F83" i="5"/>
  <c r="G83" i="5"/>
  <c r="I83" i="5"/>
  <c r="F93" i="5"/>
  <c r="G93" i="5"/>
  <c r="I93" i="5"/>
  <c r="I64" i="5"/>
  <c r="G87" i="5"/>
  <c r="F87" i="5"/>
  <c r="F70" i="5" l="1"/>
  <c r="I8" i="5"/>
  <c r="F141" i="5"/>
  <c r="I60" i="5"/>
  <c r="G74" i="5"/>
  <c r="G76" i="5"/>
  <c r="I4" i="5"/>
  <c r="H136" i="5"/>
  <c r="G136" i="5"/>
  <c r="F89" i="5"/>
  <c r="I46" i="5"/>
  <c r="I137" i="5"/>
  <c r="F28" i="5"/>
  <c r="F139" i="5"/>
  <c r="F130" i="5"/>
  <c r="G110" i="5"/>
  <c r="I52" i="5"/>
  <c r="G124" i="5"/>
  <c r="I115" i="5"/>
  <c r="I117" i="5"/>
  <c r="G46" i="5"/>
  <c r="I33" i="5"/>
  <c r="G134" i="5"/>
  <c r="G25" i="5"/>
  <c r="H57" i="5"/>
  <c r="F17" i="5"/>
  <c r="G49" i="5"/>
  <c r="F106" i="5"/>
  <c r="G130" i="5"/>
  <c r="G102" i="5"/>
  <c r="F9" i="5"/>
  <c r="F119" i="5"/>
  <c r="G79" i="5"/>
  <c r="I126" i="5"/>
  <c r="I125" i="5"/>
  <c r="H138" i="5"/>
  <c r="H137" i="5"/>
  <c r="F39" i="5"/>
  <c r="G55" i="5"/>
  <c r="F77" i="5"/>
  <c r="I22" i="5"/>
  <c r="I112" i="5"/>
  <c r="I11" i="5"/>
  <c r="G118" i="5"/>
  <c r="G9" i="5"/>
  <c r="I82" i="5"/>
  <c r="G28" i="5"/>
  <c r="I88" i="5"/>
  <c r="G91" i="5"/>
  <c r="I62" i="5"/>
  <c r="I113" i="5"/>
  <c r="I13" i="5"/>
  <c r="G44" i="5"/>
  <c r="I118" i="5"/>
  <c r="I76" i="5"/>
  <c r="G100" i="5"/>
  <c r="G64" i="5"/>
  <c r="G104" i="5"/>
  <c r="I23" i="5"/>
  <c r="I28" i="5"/>
  <c r="G5" i="5"/>
  <c r="I120" i="5"/>
  <c r="I24" i="5"/>
  <c r="I91" i="5"/>
  <c r="G8" i="5"/>
  <c r="G114" i="5"/>
  <c r="H13" i="5"/>
  <c r="I30" i="5"/>
  <c r="G17" i="5"/>
  <c r="I97" i="5"/>
  <c r="G56" i="5"/>
  <c r="I116" i="5"/>
  <c r="G120" i="5"/>
  <c r="I43" i="5"/>
  <c r="F19" i="5"/>
  <c r="G54" i="5"/>
  <c r="G41" i="5"/>
  <c r="G47" i="5"/>
  <c r="I36" i="5"/>
  <c r="G111" i="5"/>
  <c r="I47" i="5"/>
  <c r="G15" i="5"/>
  <c r="I80" i="5"/>
  <c r="I84" i="5"/>
  <c r="G62" i="5"/>
  <c r="G11" i="5"/>
  <c r="G70" i="5"/>
  <c r="I100" i="5"/>
  <c r="I19" i="5"/>
  <c r="F7" i="5"/>
  <c r="I44" i="5"/>
  <c r="I48" i="5"/>
  <c r="F8" i="5"/>
  <c r="F82" i="5"/>
  <c r="F135" i="5"/>
  <c r="F33" i="5"/>
  <c r="F50" i="5"/>
  <c r="F76" i="5"/>
  <c r="F53" i="5"/>
  <c r="F60" i="5"/>
  <c r="F43" i="5"/>
  <c r="F31" i="5"/>
  <c r="F44" i="5"/>
  <c r="F100" i="5"/>
  <c r="F52" i="5"/>
  <c r="F86" i="5"/>
  <c r="F88" i="5"/>
  <c r="F97" i="5"/>
  <c r="F40" i="5"/>
  <c r="F128" i="5"/>
  <c r="F71" i="5"/>
  <c r="F29" i="5"/>
  <c r="F34" i="5"/>
  <c r="F91" i="5"/>
  <c r="E125" i="5"/>
  <c r="F120" i="5"/>
  <c r="F64" i="5"/>
  <c r="F96" i="5"/>
  <c r="F5" i="5"/>
  <c r="F113" i="5"/>
  <c r="F69" i="5"/>
  <c r="F68" i="5"/>
  <c r="F62" i="5"/>
  <c r="F10" i="5"/>
  <c r="F27" i="5"/>
  <c r="F95" i="5"/>
  <c r="F73" i="5"/>
  <c r="F125" i="5"/>
  <c r="F55" i="5"/>
  <c r="F6" i="5"/>
  <c r="F107" i="5"/>
  <c r="F54" i="5"/>
  <c r="F14" i="5"/>
  <c r="F84" i="5"/>
  <c r="F4" i="5"/>
  <c r="F80" i="5"/>
  <c r="F105" i="5"/>
  <c r="F90" i="5"/>
  <c r="F72" i="5"/>
  <c r="F85" i="5"/>
  <c r="F57" i="5"/>
  <c r="F21" i="5"/>
  <c r="H83" i="5"/>
  <c r="H100" i="5"/>
  <c r="H65" i="5"/>
  <c r="H97" i="5"/>
  <c r="H121" i="5"/>
  <c r="H59" i="5"/>
  <c r="H9" i="5"/>
  <c r="H52" i="5"/>
  <c r="H92" i="5"/>
  <c r="H70" i="5"/>
  <c r="H35" i="5"/>
  <c r="H44" i="5"/>
  <c r="H98" i="5"/>
  <c r="H71" i="5"/>
  <c r="H16" i="5"/>
  <c r="H66" i="5"/>
  <c r="H56" i="5"/>
  <c r="H123" i="5"/>
  <c r="H26" i="5"/>
  <c r="H6" i="5"/>
  <c r="H48" i="5"/>
  <c r="H24" i="5"/>
  <c r="H46" i="5"/>
  <c r="H80" i="5"/>
  <c r="H79" i="5"/>
  <c r="H103" i="5"/>
  <c r="H19" i="5"/>
  <c r="H54" i="5"/>
  <c r="H30" i="5"/>
  <c r="H14" i="5"/>
  <c r="F81" i="5"/>
  <c r="F49" i="5"/>
  <c r="F13" i="5"/>
  <c r="H18" i="5"/>
  <c r="H38" i="5"/>
  <c r="H5" i="5"/>
  <c r="H25" i="5"/>
  <c r="H60" i="5"/>
  <c r="H43" i="5"/>
  <c r="H15" i="5"/>
  <c r="H12" i="5"/>
  <c r="H75" i="5"/>
  <c r="H116" i="5"/>
  <c r="H55" i="5"/>
  <c r="H69" i="5"/>
  <c r="H119" i="5"/>
  <c r="H28" i="5"/>
  <c r="H115" i="5"/>
  <c r="H7" i="5"/>
  <c r="H68" i="5"/>
  <c r="H47" i="5"/>
  <c r="H32" i="5"/>
  <c r="H33" i="5"/>
  <c r="H61" i="5"/>
  <c r="H4" i="5"/>
  <c r="H42" i="5"/>
  <c r="H91" i="5"/>
  <c r="H50" i="5"/>
  <c r="H110" i="5"/>
  <c r="H111" i="5"/>
  <c r="H122" i="5"/>
  <c r="H118" i="5"/>
  <c r="F37" i="5"/>
  <c r="H64" i="5"/>
  <c r="H77" i="5"/>
  <c r="H120" i="5"/>
  <c r="H20" i="5"/>
  <c r="H10" i="5"/>
  <c r="H125" i="5"/>
  <c r="H104" i="5"/>
  <c r="H45" i="5"/>
  <c r="H58" i="5"/>
  <c r="H105" i="5"/>
  <c r="H22" i="5"/>
  <c r="H109" i="5"/>
  <c r="H101" i="5"/>
  <c r="H11" i="5"/>
  <c r="H84" i="5"/>
  <c r="H99" i="5"/>
  <c r="H124" i="5"/>
  <c r="H67" i="5"/>
  <c r="H113" i="5"/>
  <c r="H90" i="5"/>
  <c r="H62" i="5"/>
  <c r="H107" i="5"/>
  <c r="H34" i="5"/>
  <c r="H40" i="5"/>
  <c r="H114" i="5"/>
  <c r="H72" i="5"/>
  <c r="H78" i="5"/>
  <c r="H108" i="5"/>
  <c r="H86" i="5"/>
  <c r="H41" i="5"/>
  <c r="H73" i="5"/>
  <c r="F117" i="5"/>
  <c r="H93" i="5"/>
  <c r="H31" i="5"/>
  <c r="H89" i="5"/>
  <c r="H29" i="5"/>
  <c r="H74" i="5"/>
  <c r="H51" i="5"/>
  <c r="H8" i="5"/>
  <c r="H53" i="5"/>
  <c r="H23" i="5"/>
  <c r="H17" i="5"/>
  <c r="H94" i="5"/>
  <c r="H27" i="5"/>
  <c r="H82" i="5"/>
  <c r="H96" i="5"/>
  <c r="H95" i="5"/>
  <c r="H112" i="5"/>
  <c r="H63" i="5"/>
  <c r="H39" i="5"/>
  <c r="H36" i="5"/>
  <c r="H102" i="5"/>
  <c r="H106" i="5"/>
  <c r="H76" i="5"/>
  <c r="H88" i="5"/>
  <c r="H87" i="5"/>
  <c r="E162" i="5"/>
  <c r="E161" i="5"/>
  <c r="E160" i="5"/>
  <c r="E159" i="5"/>
  <c r="E158" i="5"/>
  <c r="E157" i="5"/>
  <c r="E156" i="5"/>
  <c r="E155" i="5"/>
  <c r="E154" i="5"/>
  <c r="E153" i="5"/>
  <c r="E152" i="5"/>
  <c r="E151" i="5"/>
  <c r="E150" i="5"/>
  <c r="E149" i="5"/>
  <c r="E148" i="5"/>
  <c r="E147" i="5"/>
  <c r="E146" i="5"/>
  <c r="E145" i="5"/>
  <c r="E144" i="5"/>
  <c r="E143" i="5"/>
  <c r="E142" i="5"/>
  <c r="E141" i="5"/>
  <c r="E140" i="5"/>
  <c r="E139" i="5"/>
  <c r="E138" i="5"/>
  <c r="E137" i="5"/>
  <c r="E136" i="5"/>
  <c r="E135" i="5"/>
  <c r="E134" i="5"/>
  <c r="E133" i="5"/>
  <c r="E132" i="5"/>
  <c r="E131" i="5"/>
  <c r="E130" i="5"/>
  <c r="E129" i="5"/>
  <c r="E128" i="5"/>
  <c r="E18" i="5"/>
  <c r="E4" i="5" l="1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96" i="5"/>
  <c r="E97" i="5"/>
  <c r="E98" i="5"/>
  <c r="E99" i="5"/>
  <c r="E100" i="5"/>
  <c r="E101" i="5"/>
  <c r="E102" i="5"/>
  <c r="E103" i="5"/>
  <c r="E104" i="5"/>
  <c r="E105" i="5"/>
  <c r="E106" i="5"/>
  <c r="E107" i="5"/>
  <c r="E108" i="5"/>
  <c r="E109" i="5"/>
  <c r="E110" i="5"/>
  <c r="E111" i="5"/>
  <c r="E112" i="5"/>
  <c r="E113" i="5"/>
  <c r="E114" i="5"/>
  <c r="E115" i="5"/>
  <c r="E116" i="5"/>
  <c r="E117" i="5"/>
  <c r="E118" i="5"/>
  <c r="E119" i="5"/>
  <c r="E120" i="5"/>
  <c r="E121" i="5"/>
  <c r="E122" i="5"/>
  <c r="E123" i="5"/>
  <c r="E124" i="5"/>
  <c r="E126" i="5"/>
  <c r="E127" i="5"/>
  <c r="F3" i="4"/>
  <c r="F4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</calcChain>
</file>

<file path=xl/sharedStrings.xml><?xml version="1.0" encoding="utf-8"?>
<sst xmlns="http://schemas.openxmlformats.org/spreadsheetml/2006/main" count="3516" uniqueCount="854">
  <si>
    <t>Ejercicio</t>
  </si>
  <si>
    <t>Año Desde</t>
  </si>
  <si>
    <t>Categoria</t>
  </si>
  <si>
    <t>Nombre Categoria</t>
  </si>
  <si>
    <t>V</t>
  </si>
  <si>
    <t>VETERANO</t>
  </si>
  <si>
    <t>S</t>
  </si>
  <si>
    <t>SENIOR</t>
  </si>
  <si>
    <t>J</t>
  </si>
  <si>
    <t>JUNIOR</t>
  </si>
  <si>
    <t>JV</t>
  </si>
  <si>
    <t>JUVENIL</t>
  </si>
  <si>
    <t>C</t>
  </si>
  <si>
    <t>CADETE</t>
  </si>
  <si>
    <t>I</t>
  </si>
  <si>
    <t>INFANTIL</t>
  </si>
  <si>
    <t>A</t>
  </si>
  <si>
    <t>ALEVIN</t>
  </si>
  <si>
    <t>B</t>
  </si>
  <si>
    <t>BENJAMIN</t>
  </si>
  <si>
    <t>Dorsal</t>
  </si>
  <si>
    <t>Nombre</t>
  </si>
  <si>
    <t>Apellidos</t>
  </si>
  <si>
    <t>Año</t>
  </si>
  <si>
    <t>Sexo</t>
  </si>
  <si>
    <t>Club/Colegio</t>
  </si>
  <si>
    <t>Marca</t>
  </si>
  <si>
    <t>Pos</t>
  </si>
  <si>
    <t>Cat</t>
  </si>
  <si>
    <t>Años</t>
  </si>
  <si>
    <t>M/F</t>
  </si>
  <si>
    <t>DORSAL</t>
  </si>
  <si>
    <t>NOMBRE</t>
  </si>
  <si>
    <t>APELLIDOS</t>
  </si>
  <si>
    <t>GÉNERO</t>
  </si>
  <si>
    <t>FECHA NACIMIENTO</t>
  </si>
  <si>
    <t>CLUB</t>
  </si>
  <si>
    <t>Pestañas:</t>
  </si>
  <si>
    <t>FAG</t>
  </si>
  <si>
    <t>Inscripciones</t>
  </si>
  <si>
    <t>Insc por Dorsal</t>
  </si>
  <si>
    <t>Insc Alfab</t>
  </si>
  <si>
    <t>Categorías</t>
  </si>
  <si>
    <t>Clasificación Abs M</t>
  </si>
  <si>
    <t>Clasificación Abs F</t>
  </si>
  <si>
    <t>Para Introducción de Datos; Cuidado con el Genero "Hombre" se traduce a "M" y Mujer a "F"</t>
  </si>
  <si>
    <t>Mismos datos que pestaña FAK per ya maquetados</t>
  </si>
  <si>
    <t>Tabla Dinámica de Inscripciones. Con el botón derecho en cabecera de titulos ejecutar "Actualizar" para refrescar datos desde pestaña Inscripciones</t>
  </si>
  <si>
    <t>Categorías según año. En prncipio no hay que tocar</t>
  </si>
  <si>
    <t>Introducción de resultados. Introducir sólo dorsal y marca el resto de datos se actualizan automaticamente</t>
  </si>
  <si>
    <t>Resultados</t>
  </si>
  <si>
    <t>Tabla Dinámica de Resultados. Con el botón derecho en cabecera de titulos ejecutar "Actualizar" para refrescar datos desde pestaña Resultado</t>
  </si>
  <si>
    <t>Hombre</t>
  </si>
  <si>
    <t>Independiente</t>
  </si>
  <si>
    <t>Aitor</t>
  </si>
  <si>
    <t>Murua Urdangarin</t>
  </si>
  <si>
    <t>Zumeatarra Triatloi Taldea</t>
  </si>
  <si>
    <t>Mujer</t>
  </si>
  <si>
    <t>Atlético San Sebastián</t>
  </si>
  <si>
    <t>Joanes</t>
  </si>
  <si>
    <t>Julen</t>
  </si>
  <si>
    <t>Imanol</t>
  </si>
  <si>
    <t>Crespo Cruz</t>
  </si>
  <si>
    <t>Mikel</t>
  </si>
  <si>
    <t>Ostolaza Torrano</t>
  </si>
  <si>
    <t>Jexus</t>
  </si>
  <si>
    <t>Etxabe</t>
  </si>
  <si>
    <t>Xabier</t>
  </si>
  <si>
    <t>Ane</t>
  </si>
  <si>
    <t>Ibon</t>
  </si>
  <si>
    <t>Unai</t>
  </si>
  <si>
    <t>Juan Ramon</t>
  </si>
  <si>
    <t>Altube Gaciño</t>
  </si>
  <si>
    <t>Jesus Maria</t>
  </si>
  <si>
    <t>GONZALEZ ETXARRI</t>
  </si>
  <si>
    <t>Ander</t>
  </si>
  <si>
    <t>FERNANDEZ GONZALEZ</t>
  </si>
  <si>
    <t>Adrian</t>
  </si>
  <si>
    <t>Pajares Dominguez</t>
  </si>
  <si>
    <t>AZURMENDI ZELAIA</t>
  </si>
  <si>
    <t>ARZUBIALDE ELIZEGI</t>
  </si>
  <si>
    <t>Javier</t>
  </si>
  <si>
    <t>GARMENDIA VARELA</t>
  </si>
  <si>
    <t>Aimar</t>
  </si>
  <si>
    <t>Murua Poza</t>
  </si>
  <si>
    <t>Iker</t>
  </si>
  <si>
    <t>Haritz</t>
  </si>
  <si>
    <t>Ignacio</t>
  </si>
  <si>
    <t>ZABALZA SANCHEZ</t>
  </si>
  <si>
    <t>Maria</t>
  </si>
  <si>
    <t>Anabel</t>
  </si>
  <si>
    <t>Flores Conde</t>
  </si>
  <si>
    <t>Lopez Tejada</t>
  </si>
  <si>
    <t>Oliden Lizarribar</t>
  </si>
  <si>
    <t>OLIVA HERREROS</t>
  </si>
  <si>
    <t>Borja</t>
  </si>
  <si>
    <t>Asier</t>
  </si>
  <si>
    <t>Jon</t>
  </si>
  <si>
    <t>Raquel</t>
  </si>
  <si>
    <t>OIANEDER BARANDIARAN</t>
  </si>
  <si>
    <t>Fernandez Maiztegui</t>
  </si>
  <si>
    <t>Emiliano</t>
  </si>
  <si>
    <t>Martin Moro</t>
  </si>
  <si>
    <t>Alvaro</t>
  </si>
  <si>
    <t>Idoia</t>
  </si>
  <si>
    <t>Esnaola Agesta</t>
  </si>
  <si>
    <t>Donostiarrak</t>
  </si>
  <si>
    <t>Nerea</t>
  </si>
  <si>
    <t>Amilibia Arruti</t>
  </si>
  <si>
    <t>ZAPATA ZAPATA</t>
  </si>
  <si>
    <t>Casas Sanchez</t>
  </si>
  <si>
    <t>ARAMBURU SAN PEDRO</t>
  </si>
  <si>
    <t>Miguel</t>
  </si>
  <si>
    <t>SALAMANCA VACA</t>
  </si>
  <si>
    <t>MELLADO AGUADO</t>
  </si>
  <si>
    <t>Igone</t>
  </si>
  <si>
    <t>Josu</t>
  </si>
  <si>
    <t>Iñigo</t>
  </si>
  <si>
    <t>Urresti Gomez</t>
  </si>
  <si>
    <t>Gonzalo</t>
  </si>
  <si>
    <t>SEGUROLA ULI</t>
  </si>
  <si>
    <t>Eñaut</t>
  </si>
  <si>
    <t>Lasarte Tejada</t>
  </si>
  <si>
    <t>Basapiztiak</t>
  </si>
  <si>
    <t>Carolina</t>
  </si>
  <si>
    <t>Enara</t>
  </si>
  <si>
    <t>Aitzol</t>
  </si>
  <si>
    <t>Soto</t>
  </si>
  <si>
    <t>Eneko</t>
  </si>
  <si>
    <t>Orbegozo Sagarzazu</t>
  </si>
  <si>
    <t>Samuel</t>
  </si>
  <si>
    <t>Campanillas Ripalda</t>
  </si>
  <si>
    <t>Real Sociedad Atletismo</t>
  </si>
  <si>
    <t>Morquillas Madinazcoitia</t>
  </si>
  <si>
    <t>Anne</t>
  </si>
  <si>
    <t>Alex</t>
  </si>
  <si>
    <t>LATASA</t>
  </si>
  <si>
    <t>M</t>
  </si>
  <si>
    <t>MURUA URDANGARIN</t>
  </si>
  <si>
    <t>F</t>
  </si>
  <si>
    <t>CRESPO CRUZ</t>
  </si>
  <si>
    <t>OSTOLAZA TORRANO</t>
  </si>
  <si>
    <t>ETXABE</t>
  </si>
  <si>
    <t>Juan ramon</t>
  </si>
  <si>
    <t>ALTUBE GACIÑO</t>
  </si>
  <si>
    <t>Jesus maria</t>
  </si>
  <si>
    <t>Mateo</t>
  </si>
  <si>
    <t>PAJARES DOMINGUEZ</t>
  </si>
  <si>
    <t>Juantxo</t>
  </si>
  <si>
    <t>Arkaitz</t>
  </si>
  <si>
    <t>AGUINAGALDE MUGICA</t>
  </si>
  <si>
    <t>Montse</t>
  </si>
  <si>
    <t>MURUA POZA</t>
  </si>
  <si>
    <t>FLORES CONDE</t>
  </si>
  <si>
    <t>LOPEZ TEJADA</t>
  </si>
  <si>
    <t>OLIDEN LIZARRIBAR</t>
  </si>
  <si>
    <t>Ana</t>
  </si>
  <si>
    <t>Jose antonio</t>
  </si>
  <si>
    <t>MORENO GONZALEZ</t>
  </si>
  <si>
    <t xml:space="preserve">Dorsal </t>
  </si>
  <si>
    <t>MORQUILLAS MADINAZCOITIA</t>
  </si>
  <si>
    <t>URRESTI GOMEZ</t>
  </si>
  <si>
    <t>BALERDI ARRUEBARRENA</t>
  </si>
  <si>
    <t xml:space="preserve"> </t>
  </si>
  <si>
    <t>AMILIBIA ARRUTI</t>
  </si>
  <si>
    <t>Elena</t>
  </si>
  <si>
    <t>CAMPANILLAS RIPALDA</t>
  </si>
  <si>
    <t>CASAS SANCHEZ</t>
  </si>
  <si>
    <t>Mertxe</t>
  </si>
  <si>
    <t>ESNAOLA AGESTA</t>
  </si>
  <si>
    <t>FERNANDEZ MAIZTEGUI</t>
  </si>
  <si>
    <t>Luis maria</t>
  </si>
  <si>
    <t>LASARTE TEJADA</t>
  </si>
  <si>
    <t>MARTIN MORO</t>
  </si>
  <si>
    <t>MAZA GIRALDO</t>
  </si>
  <si>
    <t>Sergio</t>
  </si>
  <si>
    <t>Patricia</t>
  </si>
  <si>
    <t>ORBEGOZO SAGARZAZU</t>
  </si>
  <si>
    <t>Jose maría</t>
  </si>
  <si>
    <t>SOTO</t>
  </si>
  <si>
    <t>ZABALZA OSA</t>
  </si>
  <si>
    <t>Hodei</t>
  </si>
  <si>
    <t>Arantxa</t>
  </si>
  <si>
    <t>CAMPANILLAS RIPALDA, Samuel</t>
  </si>
  <si>
    <t>CAMPANILLAS RIPALDA, Anne</t>
  </si>
  <si>
    <t>ZABALZA OSA, Hodei</t>
  </si>
  <si>
    <t>MORQUILLAS MADINAZCOITIA, Haritz</t>
  </si>
  <si>
    <t>ORBEGOZO SAGARZAZU, Nerea</t>
  </si>
  <si>
    <t>ETXABE, Joanes</t>
  </si>
  <si>
    <t>SEGUROLA ULI, Ander</t>
  </si>
  <si>
    <t>PAJARES DOMINGUEZ, Adrian</t>
  </si>
  <si>
    <t>LASARTE TEJADA, Eñaut</t>
  </si>
  <si>
    <t>OSTOLAZA TORRANO, Mikel</t>
  </si>
  <si>
    <t>SOTO, Aitzol</t>
  </si>
  <si>
    <t>LOPEZ TEJADA, Iker</t>
  </si>
  <si>
    <t>MORENO GONZALEZ, Jose antonio</t>
  </si>
  <si>
    <t>AMILIBIA ARRUTI, Nerea</t>
  </si>
  <si>
    <t>GARMENDIA VARELA, Montse</t>
  </si>
  <si>
    <t>CASAS SANCHEZ, Mertxe</t>
  </si>
  <si>
    <t>ESNAOLA AGESTA, Idoia</t>
  </si>
  <si>
    <t>ZAPATA ZAPATA, Arantxa</t>
  </si>
  <si>
    <t>FLORES CONDE, Anabel</t>
  </si>
  <si>
    <t>MURUA POZA, Aimar</t>
  </si>
  <si>
    <t>ARZUBIALDE ELIZEGI, Jon</t>
  </si>
  <si>
    <t>MURUA URDANGARIN, Aitor</t>
  </si>
  <si>
    <t>ARAMBURU SAN PEDRO, Asier</t>
  </si>
  <si>
    <t>URRESTI GOMEZ, Iñigo</t>
  </si>
  <si>
    <t>AGUINAGALDE MUGICA, Arkaitz</t>
  </si>
  <si>
    <t>LATASA, Alex</t>
  </si>
  <si>
    <t>MAZA GIRALDO, Miguel</t>
  </si>
  <si>
    <t>GONZALEZ ETXARRI, Mateo</t>
  </si>
  <si>
    <t>AZURMENDI ZELAIA, Juantxo</t>
  </si>
  <si>
    <t>ZABALZA SANCHEZ, Eneko</t>
  </si>
  <si>
    <t>MARTIN MORO, Emiliano</t>
  </si>
  <si>
    <t>BALERDI ARRUEBARRENA, Javier</t>
  </si>
  <si>
    <t>SALAMANCA VACA, Jose maría</t>
  </si>
  <si>
    <t>ALTUBE GACIÑO, Juan ramon</t>
  </si>
  <si>
    <t>FERNANDEZ MAIZTEGUI, Luis maria</t>
  </si>
  <si>
    <t>OIANEDER BARANDIARAN, Xabier</t>
  </si>
  <si>
    <t>POSTUA</t>
  </si>
  <si>
    <t>C.A. El Prado</t>
  </si>
  <si>
    <t>Peñota Dental Alusigma Triathlon Team</t>
  </si>
  <si>
    <t>Arhane</t>
  </si>
  <si>
    <t>Garuz Marin</t>
  </si>
  <si>
    <t>Arregi Barba</t>
  </si>
  <si>
    <t>Erentxun Mikelarena</t>
  </si>
  <si>
    <t xml:space="preserve">Javier </t>
  </si>
  <si>
    <t>Boris</t>
  </si>
  <si>
    <t>Pipaón Escribano</t>
  </si>
  <si>
    <t xml:space="preserve">Garrido Ramos </t>
  </si>
  <si>
    <t>Lomba Martin</t>
  </si>
  <si>
    <t>Thames Valley Harriers</t>
  </si>
  <si>
    <t>Igor</t>
  </si>
  <si>
    <t>Labaka Lizarazu</t>
  </si>
  <si>
    <t>Telmo</t>
  </si>
  <si>
    <t>Zulueta Mozo</t>
  </si>
  <si>
    <t xml:space="preserve">Olatz </t>
  </si>
  <si>
    <t>Agote</t>
  </si>
  <si>
    <t xml:space="preserve">Isabel </t>
  </si>
  <si>
    <t xml:space="preserve">Fincias Santamaria </t>
  </si>
  <si>
    <t>Aroa</t>
  </si>
  <si>
    <t>Castellanos Martin</t>
  </si>
  <si>
    <t>Ibai</t>
  </si>
  <si>
    <t>Tobar Argaiz</t>
  </si>
  <si>
    <t>C. D. Ciclista Vibike</t>
  </si>
  <si>
    <t xml:space="preserve">Alejandro </t>
  </si>
  <si>
    <t xml:space="preserve">Hernández Salsamendi </t>
  </si>
  <si>
    <t>Alain</t>
  </si>
  <si>
    <t>Soto Zubizarreta</t>
  </si>
  <si>
    <t>Adriana</t>
  </si>
  <si>
    <t>Pipaon Torres</t>
  </si>
  <si>
    <t>Inge</t>
  </si>
  <si>
    <t>Bueno</t>
  </si>
  <si>
    <t xml:space="preserve">Atlético San Sebastián </t>
  </si>
  <si>
    <t xml:space="preserve">Otegui Redondo </t>
  </si>
  <si>
    <t>Mario</t>
  </si>
  <si>
    <t>Del Teso</t>
  </si>
  <si>
    <t>Eric</t>
  </si>
  <si>
    <t>Lain</t>
  </si>
  <si>
    <t>Jara</t>
  </si>
  <si>
    <t>Guerrero Azpeitia</t>
  </si>
  <si>
    <t>SISTIAGA SANTAMARIA</t>
  </si>
  <si>
    <t>LERTXUNDI</t>
  </si>
  <si>
    <t>AGIRRE</t>
  </si>
  <si>
    <t xml:space="preserve">Aimar </t>
  </si>
  <si>
    <t>Daniel</t>
  </si>
  <si>
    <t>Juan Carlos</t>
  </si>
  <si>
    <t>San Juan Alonso</t>
  </si>
  <si>
    <t>Garmendia Ansola</t>
  </si>
  <si>
    <t>Olazabal Iturralde</t>
  </si>
  <si>
    <t>Iñaki</t>
  </si>
  <si>
    <t>Maiz Uranga</t>
  </si>
  <si>
    <t>Lomba Sorrondegui</t>
  </si>
  <si>
    <t>Azpeitia Montes</t>
  </si>
  <si>
    <t>Ion</t>
  </si>
  <si>
    <t>Ilarraz Palacios</t>
  </si>
  <si>
    <t>Iban</t>
  </si>
  <si>
    <t>Uranga</t>
  </si>
  <si>
    <t>Triku</t>
  </si>
  <si>
    <t>Oliva Herreros</t>
  </si>
  <si>
    <t>Marina</t>
  </si>
  <si>
    <t>Pérez Arribas</t>
  </si>
  <si>
    <t>Ainhoa</t>
  </si>
  <si>
    <t xml:space="preserve">Martin Bengoetxea </t>
  </si>
  <si>
    <t>Gonzalez Etxarri</t>
  </si>
  <si>
    <t>Orbegozo  Ibarguren</t>
  </si>
  <si>
    <t>Lagar Tostado</t>
  </si>
  <si>
    <t xml:space="preserve">Gaizka </t>
  </si>
  <si>
    <t>Etxeberria Ulaiar</t>
  </si>
  <si>
    <t xml:space="preserve">Oarsotri </t>
  </si>
  <si>
    <t>Manu</t>
  </si>
  <si>
    <t xml:space="preserve">Gonzalez González </t>
  </si>
  <si>
    <t>Maite</t>
  </si>
  <si>
    <t>Galdona Juango</t>
  </si>
  <si>
    <t xml:space="preserve">Laura </t>
  </si>
  <si>
    <t xml:space="preserve">Seminario Otero </t>
  </si>
  <si>
    <t>Arrillaga Sagastume</t>
  </si>
  <si>
    <t xml:space="preserve">Rández Martín </t>
  </si>
  <si>
    <t xml:space="preserve">Idoia </t>
  </si>
  <si>
    <t>Ortzi</t>
  </si>
  <si>
    <t>Blanco Iguiñiz</t>
  </si>
  <si>
    <t>Fernandez Jimenez</t>
  </si>
  <si>
    <t xml:space="preserve">Iñaki </t>
  </si>
  <si>
    <t>Iturri Uriarte</t>
  </si>
  <si>
    <t xml:space="preserve">Roberto </t>
  </si>
  <si>
    <t xml:space="preserve">Santos Nava </t>
  </si>
  <si>
    <t>Aizpurua Inchausti</t>
  </si>
  <si>
    <t>GORROCHATEGUI NANCLARES</t>
  </si>
  <si>
    <t>Ciro</t>
  </si>
  <si>
    <t>Otegui</t>
  </si>
  <si>
    <t>Eguimendia Churruca</t>
  </si>
  <si>
    <t xml:space="preserve">Iker </t>
  </si>
  <si>
    <t xml:space="preserve">Anglada Aizpurua </t>
  </si>
  <si>
    <t>Mijole’ Soto</t>
  </si>
  <si>
    <t>Raul</t>
  </si>
  <si>
    <t xml:space="preserve">Andrés González </t>
  </si>
  <si>
    <t>Roman Delgado</t>
  </si>
  <si>
    <t>Diaz</t>
  </si>
  <si>
    <t>Usabiaga Artola</t>
  </si>
  <si>
    <t>Ixma</t>
  </si>
  <si>
    <t>Teresa Zabala</t>
  </si>
  <si>
    <t>CUADRADO</t>
  </si>
  <si>
    <t>García León</t>
  </si>
  <si>
    <t>Beristain Artetxe</t>
  </si>
  <si>
    <t>Aramburu San Pedro</t>
  </si>
  <si>
    <t>VERGARA GABILONDO</t>
  </si>
  <si>
    <t>LOPETEGUI</t>
  </si>
  <si>
    <t>MITXELENA MUGUREZA</t>
  </si>
  <si>
    <t>BELTRAN DE HEREDIA SAN JUAN</t>
  </si>
  <si>
    <t>Cristina</t>
  </si>
  <si>
    <t>Martinez Iturria</t>
  </si>
  <si>
    <t>Iraia</t>
  </si>
  <si>
    <t>Gomez Jauregi</t>
  </si>
  <si>
    <t>Joakin</t>
  </si>
  <si>
    <t xml:space="preserve">Jaka García </t>
  </si>
  <si>
    <t>Israel Carlos</t>
  </si>
  <si>
    <t>Rebollo Ruiz</t>
  </si>
  <si>
    <t>Satrustegi García</t>
  </si>
  <si>
    <t>Araxes</t>
  </si>
  <si>
    <t xml:space="preserve">Arantxa </t>
  </si>
  <si>
    <t xml:space="preserve">Atxukarro Barrutia </t>
  </si>
  <si>
    <t>Murillo Iriarte</t>
  </si>
  <si>
    <t>C.D.Hernani,Donostiarrak,Virgen Del Espino</t>
  </si>
  <si>
    <t>Erik</t>
  </si>
  <si>
    <t>Martinena Garmendia</t>
  </si>
  <si>
    <t>Donosti Dolphins</t>
  </si>
  <si>
    <t>Olaia</t>
  </si>
  <si>
    <t>Antero Sanchez</t>
  </si>
  <si>
    <t>Estrailurtarrak</t>
  </si>
  <si>
    <t>Mellado Aguado</t>
  </si>
  <si>
    <t>Solana</t>
  </si>
  <si>
    <t>RENGEL FRANCO</t>
  </si>
  <si>
    <t>Aloña</t>
  </si>
  <si>
    <t>Otegi Zabaleta</t>
  </si>
  <si>
    <t>Martxel</t>
  </si>
  <si>
    <t>Rostro Valle</t>
  </si>
  <si>
    <t>Olga</t>
  </si>
  <si>
    <t>Bienzobas Fernández-Sancho</t>
  </si>
  <si>
    <t>Ana Suyapa</t>
  </si>
  <si>
    <t>Fernández-Sancho Tahoces</t>
  </si>
  <si>
    <t>Francisco Jose</t>
  </si>
  <si>
    <t>Bienzobas Bueno</t>
  </si>
  <si>
    <t xml:space="preserve">Valle Arbiza </t>
  </si>
  <si>
    <t>Jiménez Arriada</t>
  </si>
  <si>
    <t>Marijo</t>
  </si>
  <si>
    <t xml:space="preserve">Erasun Ballestero </t>
  </si>
  <si>
    <t xml:space="preserve">Eneirtz </t>
  </si>
  <si>
    <t>Pazos Erasun</t>
  </si>
  <si>
    <t>Eritz</t>
  </si>
  <si>
    <t>Perlines Torres</t>
  </si>
  <si>
    <t>Ixilpen</t>
  </si>
  <si>
    <t>MARTÍNEZ  FERNÁNDEZ</t>
  </si>
  <si>
    <t xml:space="preserve">Galder </t>
  </si>
  <si>
    <t>Elizburu Cortabarria</t>
  </si>
  <si>
    <t xml:space="preserve">Iciar </t>
  </si>
  <si>
    <t xml:space="preserve">Mugica Olano </t>
  </si>
  <si>
    <t>Arzubialde Elizegi</t>
  </si>
  <si>
    <t>Ritxar</t>
  </si>
  <si>
    <t>Fernandez Gonzalez</t>
  </si>
  <si>
    <t>Díaz De Otalora</t>
  </si>
  <si>
    <t>Oianeder Barandiaran</t>
  </si>
  <si>
    <t>Segurola Uli</t>
  </si>
  <si>
    <t>Balerdi Arruebarrena</t>
  </si>
  <si>
    <t>Marco</t>
  </si>
  <si>
    <t>Esteban Rodriguez</t>
  </si>
  <si>
    <t>Latasa</t>
  </si>
  <si>
    <t>Imaz Hosteins</t>
  </si>
  <si>
    <t>Irati</t>
  </si>
  <si>
    <t>Sistiaga Santamaria</t>
  </si>
  <si>
    <t>Lertxundi</t>
  </si>
  <si>
    <t>Enaitz</t>
  </si>
  <si>
    <t>Agirre</t>
  </si>
  <si>
    <t>Nieto Martin</t>
  </si>
  <si>
    <t>Martin Del Guayo</t>
  </si>
  <si>
    <t>Zapata Zapata</t>
  </si>
  <si>
    <t>Maza Giraldo</t>
  </si>
  <si>
    <t>Lacunza Garcia</t>
  </si>
  <si>
    <t>Monzon Casado</t>
  </si>
  <si>
    <t xml:space="preserve">Gomez Andino </t>
  </si>
  <si>
    <t xml:space="preserve">Alduncin Gutierrez </t>
  </si>
  <si>
    <t>Rincón De Pablo</t>
  </si>
  <si>
    <t>Gorrochategui Nanclares</t>
  </si>
  <si>
    <t>Tobar Ortiz De Urbina</t>
  </si>
  <si>
    <t>Azurmendi Zelaia</t>
  </si>
  <si>
    <t>Gracia</t>
  </si>
  <si>
    <t>Jose María</t>
  </si>
  <si>
    <t>Salamanca Vaca</t>
  </si>
  <si>
    <t xml:space="preserve">Kepa </t>
  </si>
  <si>
    <t>Mitxel</t>
  </si>
  <si>
    <t>Cuadrado</t>
  </si>
  <si>
    <t xml:space="preserve">Ana Isabel </t>
  </si>
  <si>
    <t>Sobrido</t>
  </si>
  <si>
    <t>Igotz</t>
  </si>
  <si>
    <t>Vergara Gabilondo</t>
  </si>
  <si>
    <t>Aguinagalde Mugica</t>
  </si>
  <si>
    <t>Lopetegui</t>
  </si>
  <si>
    <t>Maider</t>
  </si>
  <si>
    <t>Mitxelena Mugureza</t>
  </si>
  <si>
    <t xml:space="preserve">Maria </t>
  </si>
  <si>
    <t>Beltran De Heredia San Juan</t>
  </si>
  <si>
    <t>Maialen</t>
  </si>
  <si>
    <t>Ruiz Prada</t>
  </si>
  <si>
    <t>Garmendia Varela</t>
  </si>
  <si>
    <t>Sistiaga De Juan</t>
  </si>
  <si>
    <t>Jose Antonio</t>
  </si>
  <si>
    <t>Moreno Gonzalez</t>
  </si>
  <si>
    <t>Rengel Franco</t>
  </si>
  <si>
    <t>Luis Maria</t>
  </si>
  <si>
    <t>José  Félix</t>
  </si>
  <si>
    <t>Martínez  Fernández</t>
  </si>
  <si>
    <t>Zabalza Sanchez</t>
  </si>
  <si>
    <t>Zabalza Osa</t>
  </si>
  <si>
    <t>Fc Barcelona</t>
  </si>
  <si>
    <t xml:space="preserve">E3 Team </t>
  </si>
  <si>
    <t>Zumeatarra Kirol Taldea</t>
  </si>
  <si>
    <t>Yepa Triatloi Kluba</t>
  </si>
  <si>
    <t>Leartiadi Sos Kirol Kluba</t>
  </si>
  <si>
    <t>Lotme K.K.</t>
  </si>
  <si>
    <t>Dantzaleku-Sakana</t>
  </si>
  <si>
    <t>Berabera</t>
  </si>
  <si>
    <t>Kamel Ziani Orioko Atletismo Taldea</t>
  </si>
  <si>
    <t>Denontzat Ocr</t>
  </si>
  <si>
    <t>Bolitas Anaiak</t>
  </si>
  <si>
    <t>Zte Codeam Zarautz</t>
  </si>
  <si>
    <t xml:space="preserve">Atletico Renteria </t>
  </si>
  <si>
    <t>Kemen Club Depotivo</t>
  </si>
  <si>
    <t>Erlaitz Mendi Taldea</t>
  </si>
  <si>
    <t>Maraton Jerez</t>
  </si>
  <si>
    <t xml:space="preserve">Cd Vasconia </t>
  </si>
  <si>
    <t>Goierri Garaia</t>
  </si>
  <si>
    <t>Korrikazaleak</t>
  </si>
  <si>
    <t xml:space="preserve">Atlético San Sebastián  </t>
  </si>
  <si>
    <t xml:space="preserve">Club Atlético Renteria </t>
  </si>
  <si>
    <t xml:space="preserve">Kemen Club Depotivo </t>
  </si>
  <si>
    <t>GARUZ MARIN</t>
  </si>
  <si>
    <t>ARREGI BARBA</t>
  </si>
  <si>
    <t>ERENTXUN MIKELARENA</t>
  </si>
  <si>
    <t>DÍAZ DE OTALORA</t>
  </si>
  <si>
    <t>PIPAÓN ESCRIBANO</t>
  </si>
  <si>
    <t xml:space="preserve">GARRIDO RAMOS </t>
  </si>
  <si>
    <t>ESTEBAN RODRIGUEZ</t>
  </si>
  <si>
    <t>LOMBA MARTIN</t>
  </si>
  <si>
    <t>LABAKA LIZARAZU</t>
  </si>
  <si>
    <t>ZULUETA MOZO</t>
  </si>
  <si>
    <t>AGOTE</t>
  </si>
  <si>
    <t xml:space="preserve">FINCIAS SANTAMARIA </t>
  </si>
  <si>
    <t>CASTELLANOS MARTIN</t>
  </si>
  <si>
    <t>TOBAR ARGAIZ</t>
  </si>
  <si>
    <t xml:space="preserve">HERNÁNDEZ SALSAMENDI </t>
  </si>
  <si>
    <t>SOTO ZUBIZARRETA</t>
  </si>
  <si>
    <t>PIPAON TORRES</t>
  </si>
  <si>
    <t>IMAZ HOSTEINS</t>
  </si>
  <si>
    <t>BUENO</t>
  </si>
  <si>
    <t xml:space="preserve">OTEGUI REDONDO </t>
  </si>
  <si>
    <t>DEL TESO</t>
  </si>
  <si>
    <t>LAIN</t>
  </si>
  <si>
    <t>GUERRERO AZPEITIA</t>
  </si>
  <si>
    <t>NIETO MARTIN</t>
  </si>
  <si>
    <t>Juan carlos</t>
  </si>
  <si>
    <t>SAN JUAN ALONSO</t>
  </si>
  <si>
    <t>GARMENDIA ANSOLA</t>
  </si>
  <si>
    <t>OLAZABAL ITURRALDE</t>
  </si>
  <si>
    <t>MAIZ URANGA</t>
  </si>
  <si>
    <t>MARTIN DEL GUAYO</t>
  </si>
  <si>
    <t>LOMBA SORRONDEGUI</t>
  </si>
  <si>
    <t>AZPEITIA MONTES</t>
  </si>
  <si>
    <t>ILARRAZ PALACIOS</t>
  </si>
  <si>
    <t>URANGA</t>
  </si>
  <si>
    <t>PÉREZ ARRIBAS</t>
  </si>
  <si>
    <t xml:space="preserve">MARTIN BENGOETXEA </t>
  </si>
  <si>
    <t>LACUNZA GARCIA</t>
  </si>
  <si>
    <t>ORBEGOZO  IBARGUREN</t>
  </si>
  <si>
    <t>LAGAR TOSTADO</t>
  </si>
  <si>
    <t>ETXEBERRIA ULAIAR</t>
  </si>
  <si>
    <t>MONZON CASADO</t>
  </si>
  <si>
    <t xml:space="preserve">GOMEZ ANDINO </t>
  </si>
  <si>
    <t xml:space="preserve">GONZALEZ GONZÁLEZ </t>
  </si>
  <si>
    <t>GALDONA JUANGO</t>
  </si>
  <si>
    <t xml:space="preserve">SEMINARIO OTERO </t>
  </si>
  <si>
    <t>ARRILLAGA SAGASTUME</t>
  </si>
  <si>
    <t xml:space="preserve">RÁNDEZ MARTÍN </t>
  </si>
  <si>
    <t xml:space="preserve">ALDUNCIN GUTIERREZ </t>
  </si>
  <si>
    <t>BLANCO IGUIÑIZ</t>
  </si>
  <si>
    <t>FERNANDEZ JIMENEZ</t>
  </si>
  <si>
    <t>ITURRI URIARTE</t>
  </si>
  <si>
    <t xml:space="preserve">SANTOS NAVA </t>
  </si>
  <si>
    <t>RINCÓN DE PABLO</t>
  </si>
  <si>
    <t>AIZPURUA INCHAUSTI</t>
  </si>
  <si>
    <t>TOBAR ORTIZ DE URBINA</t>
  </si>
  <si>
    <t>OTEGUI</t>
  </si>
  <si>
    <t>EGUIMENDIA CHURRUCA</t>
  </si>
  <si>
    <t xml:space="preserve">ANGLADA AIZPURUA </t>
  </si>
  <si>
    <t>MIJOLE’ SOTO</t>
  </si>
  <si>
    <t>GRACIA</t>
  </si>
  <si>
    <t xml:space="preserve">ANDRÉS GONZÁLEZ </t>
  </si>
  <si>
    <t>ROMAN DELGADO</t>
  </si>
  <si>
    <t>DIAZ</t>
  </si>
  <si>
    <t>USABIAGA ARTOLA</t>
  </si>
  <si>
    <t>TERESA ZABALA</t>
  </si>
  <si>
    <t>GARCÍA LEÓN</t>
  </si>
  <si>
    <t xml:space="preserve">Ana isabel </t>
  </si>
  <si>
    <t>SOBRIDO</t>
  </si>
  <si>
    <t>BERISTAIN ARTETXE</t>
  </si>
  <si>
    <t>RUIZ PRADA</t>
  </si>
  <si>
    <t>MARTINEZ ITURRIA</t>
  </si>
  <si>
    <t>GOMEZ JAUREGI</t>
  </si>
  <si>
    <t>SISTIAGA DE JUAN</t>
  </si>
  <si>
    <t xml:space="preserve">JAKA GARCÍA </t>
  </si>
  <si>
    <t>Israel carlos</t>
  </si>
  <si>
    <t>REBOLLO RUIZ</t>
  </si>
  <si>
    <t>SATRUSTEGI GARCÍA</t>
  </si>
  <si>
    <t xml:space="preserve">ATXUKARRO BARRUTIA </t>
  </si>
  <si>
    <t>MURILLO IRIARTE</t>
  </si>
  <si>
    <t>MARTINENA GARMENDIA</t>
  </si>
  <si>
    <t>ANTERO SANCHEZ</t>
  </si>
  <si>
    <t>SOLANA</t>
  </si>
  <si>
    <t>OTEGI ZABALETA</t>
  </si>
  <si>
    <t>ROSTRO VALLE</t>
  </si>
  <si>
    <t>BIENZOBAS FERNÁNDEZ-SANCHO</t>
  </si>
  <si>
    <t>Ana suyapa</t>
  </si>
  <si>
    <t>FERNÁNDEZ-SANCHO TAHOCES</t>
  </si>
  <si>
    <t>Francisco jose</t>
  </si>
  <si>
    <t>BIENZOBAS BUENO</t>
  </si>
  <si>
    <t xml:space="preserve">VALLE ARBIZA </t>
  </si>
  <si>
    <t>JIMÉNEZ ARRIADA</t>
  </si>
  <si>
    <t xml:space="preserve">ERASUN BALLESTERO </t>
  </si>
  <si>
    <t>PAZOS ERASUN</t>
  </si>
  <si>
    <t>PERLINES TORRES</t>
  </si>
  <si>
    <t>José  félix</t>
  </si>
  <si>
    <t>ELIZBURU CORTABARRIA</t>
  </si>
  <si>
    <t xml:space="preserve">MUGICA OLANO </t>
  </si>
  <si>
    <t>Genero</t>
  </si>
  <si>
    <t>ARREGI BARBA, Joanes</t>
  </si>
  <si>
    <t>MAIZ URANGA, Iñaki</t>
  </si>
  <si>
    <t>AZPEITIA MONTES, Alvaro</t>
  </si>
  <si>
    <t>URANGA, Iban</t>
  </si>
  <si>
    <t xml:space="preserve">RÁNDEZ MARTÍN , Gaizka </t>
  </si>
  <si>
    <t>AIZPURUA INCHAUSTI, Xabier</t>
  </si>
  <si>
    <t>GORROCHATEGUI NANCLARES, Iñigo</t>
  </si>
  <si>
    <t xml:space="preserve">ANGLADA AIZPURUA , Iker </t>
  </si>
  <si>
    <t>MARTINENA GARMENDIA, Erik</t>
  </si>
  <si>
    <t>PERLINES TORRES, Eritz</t>
  </si>
  <si>
    <t>GARRIDO RAMOS , Ane</t>
  </si>
  <si>
    <t>GRACIA, Maria</t>
  </si>
  <si>
    <t>MARTINEZ ITURRIA, Cristina</t>
  </si>
  <si>
    <t>GOMEZ JAUREGI, Iraia</t>
  </si>
  <si>
    <t>ANTERO SANCHEZ, Olaia</t>
  </si>
  <si>
    <t>RENGEL FRANCO, Maria</t>
  </si>
  <si>
    <t>BIENZOBAS FERNÁNDEZ-SANCHO, Olga</t>
  </si>
  <si>
    <t>MARTIN DEL GUAYO, Patricia</t>
  </si>
  <si>
    <t xml:space="preserve">FINCIAS SANTAMARIA , Isabel </t>
  </si>
  <si>
    <t>MARTIN BENGOETXEA , Ainhoa</t>
  </si>
  <si>
    <t>MONZON CASADO, Carolina</t>
  </si>
  <si>
    <t>ARRILLAGA SAGASTUME, Igone</t>
  </si>
  <si>
    <t>FERNANDEZ JIMENEZ, Nerea</t>
  </si>
  <si>
    <t>GARCÍA LEÓN, Raquel</t>
  </si>
  <si>
    <t xml:space="preserve">SOBRIDO, Ana isabel </t>
  </si>
  <si>
    <t>BERISTAIN ARTETXE, Elena</t>
  </si>
  <si>
    <t>MITXELENA MUGUREZA, Maider</t>
  </si>
  <si>
    <t xml:space="preserve">BELTRAN DE HEREDIA SAN JUAN, Maria </t>
  </si>
  <si>
    <t>RUIZ PRADA, Maialen</t>
  </si>
  <si>
    <t xml:space="preserve">ATXUKARRO BARRUTIA , Arantxa </t>
  </si>
  <si>
    <t>OTEGI ZABALETA, Aloña</t>
  </si>
  <si>
    <t>ETXEBERRIA ULAIAR, Enara</t>
  </si>
  <si>
    <t xml:space="preserve">MUGICA OLANO , Iciar </t>
  </si>
  <si>
    <t>ERENTXUN MIKELARENA, Xabier</t>
  </si>
  <si>
    <t>FERNANDEZ GONZALEZ, Ritxar</t>
  </si>
  <si>
    <t xml:space="preserve">DÍAZ DE OTALORA, Javier </t>
  </si>
  <si>
    <t>PIPAÓN ESCRIBANO, Boris</t>
  </si>
  <si>
    <t>LABAKA LIZARAZU, Igor</t>
  </si>
  <si>
    <t>NIETO MARTIN, Daniel</t>
  </si>
  <si>
    <t>SAN JUAN ALONSO, Juan carlos</t>
  </si>
  <si>
    <t>LOMBA SORRONDEGUI, Borja</t>
  </si>
  <si>
    <t>ORBEGOZO  IBARGUREN, Jexus</t>
  </si>
  <si>
    <t>LAGAR TOSTADO, Javier</t>
  </si>
  <si>
    <t xml:space="preserve">ETXEBERRIA ULAIAR, Gaizka </t>
  </si>
  <si>
    <t>GOMEZ ANDINO , Manu</t>
  </si>
  <si>
    <t>GONZALEZ GONZÁLEZ , Miguel</t>
  </si>
  <si>
    <t xml:space="preserve">ITURRI URIARTE, Iñaki </t>
  </si>
  <si>
    <t xml:space="preserve">SANTOS NAVA , Roberto </t>
  </si>
  <si>
    <t>TOBAR ORTIZ DE URBINA, Ciro</t>
  </si>
  <si>
    <t>OTEGUI, Ander</t>
  </si>
  <si>
    <t>EGUIMENDIA CHURRUCA, Jesus maria</t>
  </si>
  <si>
    <t>MIJOLE’ SOTO, Ignacio</t>
  </si>
  <si>
    <t>ANDRÉS GONZÁLEZ , Raul</t>
  </si>
  <si>
    <t>DIAZ, Josu</t>
  </si>
  <si>
    <t xml:space="preserve">USABIAGA ARTOLA, Kepa </t>
  </si>
  <si>
    <t>TERESA ZABALA, Ixma</t>
  </si>
  <si>
    <t>CUADRADO, Mitxel</t>
  </si>
  <si>
    <t>VERGARA GABILONDO, Igotz</t>
  </si>
  <si>
    <t>LOPETEGUI, Unai</t>
  </si>
  <si>
    <t>JAKA GARCÍA , Ander</t>
  </si>
  <si>
    <t>REBOLLO RUIZ, Israel carlos</t>
  </si>
  <si>
    <t>SATRUSTEGI GARCÍA, Xabier</t>
  </si>
  <si>
    <t>MURILLO IRIARTE, Borja</t>
  </si>
  <si>
    <t>MELLADO AGUADO, Sergio</t>
  </si>
  <si>
    <t>ROSTRO VALLE, Martxel</t>
  </si>
  <si>
    <t>BIENZOBAS BUENO, Francisco jose</t>
  </si>
  <si>
    <t>VALLE ARBIZA , Asier</t>
  </si>
  <si>
    <t>JIMÉNEZ ARRIADA, Juan carlos</t>
  </si>
  <si>
    <t>MARTÍNEZ  FERNÁNDEZ, José  félix</t>
  </si>
  <si>
    <t>TOBAR ARGAIZ, Ibai</t>
  </si>
  <si>
    <t xml:space="preserve">HERNÁNDEZ SALSAMENDI , Alejandro </t>
  </si>
  <si>
    <t>CASTELLANOS MARTIN, Aroa</t>
  </si>
  <si>
    <t xml:space="preserve">OLIDEN LIZARRIBAR, Aimar </t>
  </si>
  <si>
    <t>PIPAON TORRES, Adriana</t>
  </si>
  <si>
    <t>GUERRERO AZPEITIA, Jara</t>
  </si>
  <si>
    <t>ESTEBAN RODRIGUEZ, Marco</t>
  </si>
  <si>
    <t>BUENO, Julen</t>
  </si>
  <si>
    <t>OTEGUI REDONDO , Jon</t>
  </si>
  <si>
    <t>DEL TESO, Mario</t>
  </si>
  <si>
    <t>LAIN, Eric</t>
  </si>
  <si>
    <t>LERTXUNDI, Iñigo</t>
  </si>
  <si>
    <t>AGIRRE, Enaitz</t>
  </si>
  <si>
    <t>GARUZ MARIN, Arhane</t>
  </si>
  <si>
    <t>IMAZ HOSTEINS, Inge</t>
  </si>
  <si>
    <t>SISTIAGA SANTAMARIA, Irati</t>
  </si>
  <si>
    <t xml:space="preserve">ABSOLUTO- GIZONAK </t>
  </si>
  <si>
    <t xml:space="preserve">SENIOR - EMAKUMEAK </t>
  </si>
  <si>
    <t>ABSOLUTO - EMAKUMEAK</t>
  </si>
  <si>
    <t>SENIOR - GIZONAK</t>
  </si>
  <si>
    <t xml:space="preserve">BETERANO- GIZONAK </t>
  </si>
  <si>
    <t xml:space="preserve">BETERANO- EMAKUMEAK </t>
  </si>
  <si>
    <t>SUB20 JUNIOR - GIZONAK</t>
  </si>
  <si>
    <t>SUB20 JUNIOR - EMAKUMEAK</t>
  </si>
  <si>
    <t xml:space="preserve">SUB18 JUBENIL - EMAKUMEAK </t>
  </si>
  <si>
    <t xml:space="preserve">SUB16 KADETE - EMAKUMEAK </t>
  </si>
  <si>
    <t>SUB18 JUBENIL - GIZONAK</t>
  </si>
  <si>
    <t xml:space="preserve">SUB16 KADETE - GIZONAK </t>
  </si>
  <si>
    <t xml:space="preserve">Jon </t>
  </si>
  <si>
    <t>Imaz Perez de Arriluzea</t>
  </si>
  <si>
    <t>IMAZ PEREZ DE ARRILUZEA</t>
  </si>
  <si>
    <t xml:space="preserve">IMAZ PEREZ DE ARRILUZEA, Jon </t>
  </si>
  <si>
    <t>Gorka</t>
  </si>
  <si>
    <t>Natxiondo Elordi</t>
  </si>
  <si>
    <t>Vasconia</t>
  </si>
  <si>
    <t>NATXIONDO ELORDI</t>
  </si>
  <si>
    <t>Pau</t>
  </si>
  <si>
    <t>Lassa Toda</t>
  </si>
  <si>
    <t>Carlos</t>
  </si>
  <si>
    <t>Avello Iturriagagoitia</t>
  </si>
  <si>
    <t>Fernando</t>
  </si>
  <si>
    <t>Lassa Suescun</t>
  </si>
  <si>
    <t>Jordi</t>
  </si>
  <si>
    <t>Ruiz Cabestany</t>
  </si>
  <si>
    <t>Unax</t>
  </si>
  <si>
    <t>Galarraga Lopez</t>
  </si>
  <si>
    <t>Arregi Zubimendi</t>
  </si>
  <si>
    <t>Carmelo</t>
  </si>
  <si>
    <t>Lopez Unanua</t>
  </si>
  <si>
    <t>LASSA TODA</t>
  </si>
  <si>
    <t>LASSA SUESCUN</t>
  </si>
  <si>
    <t>AVELLO ITURRIAGAGOITIA</t>
  </si>
  <si>
    <t>RUIZ CABESTANY</t>
  </si>
  <si>
    <t>GALARRAGA LOPEZ</t>
  </si>
  <si>
    <t>ARREGI ZUBIMENDI</t>
  </si>
  <si>
    <t>LOPEZ UNANUA</t>
  </si>
  <si>
    <t>Ranero Montes</t>
  </si>
  <si>
    <t>RANERO MONTES</t>
  </si>
  <si>
    <t>Izaskun</t>
  </si>
  <si>
    <t>Sanz Aranburu</t>
  </si>
  <si>
    <t>Super Amara BAT</t>
  </si>
  <si>
    <t>SANZ ARANBURU</t>
  </si>
  <si>
    <t>Juan</t>
  </si>
  <si>
    <t>Bendito Barrio</t>
  </si>
  <si>
    <t/>
  </si>
  <si>
    <t>BENDITO BARRIO</t>
  </si>
  <si>
    <t>Fernandez de Retana</t>
  </si>
  <si>
    <t>FERNANDEZ DE RETANA</t>
  </si>
  <si>
    <t>Hoyos Setien</t>
  </si>
  <si>
    <t>HOYOS SETIEN</t>
  </si>
  <si>
    <t>Azurmendi Cuenya</t>
  </si>
  <si>
    <t>Jakintza</t>
  </si>
  <si>
    <t>AZURMENDI CUENYA</t>
  </si>
  <si>
    <t>AZURMENDI CUENYA, Gorka</t>
  </si>
  <si>
    <t>NATXIONDO ELORDI, Gorka</t>
  </si>
  <si>
    <t>LASSA TODA, Pau</t>
  </si>
  <si>
    <t>GALARRAGA LOPEZ, Unax</t>
  </si>
  <si>
    <t>SANZ ARANBURU, Iñaki</t>
  </si>
  <si>
    <t>BENDITO BARRIO, Juan</t>
  </si>
  <si>
    <t>HOYOS SETIEN, Xabier</t>
  </si>
  <si>
    <t>LOPEZ UNANUA, Carmelo</t>
  </si>
  <si>
    <t>LASSA SUESCUN, Fernando</t>
  </si>
  <si>
    <t>AVELLO ITURRIAGAGOITIA, Carlos</t>
  </si>
  <si>
    <t>RUIZ CABESTANY, Jordi</t>
  </si>
  <si>
    <t>ARREGI ZUBIMENDI, Aitzol</t>
  </si>
  <si>
    <t>FERNANDEZ DE RETANA, Iñigo</t>
  </si>
  <si>
    <t>SANZ ARANBURU, Izaskun</t>
  </si>
  <si>
    <t>RANERO MONTES, Carlos</t>
  </si>
  <si>
    <t>0:13:08.85</t>
  </si>
  <si>
    <t>0:13:19.78</t>
  </si>
  <si>
    <t>0:13:32.33</t>
  </si>
  <si>
    <t>0:13:35.58</t>
  </si>
  <si>
    <t>0:13:46.95</t>
  </si>
  <si>
    <t>0:13:47.74</t>
  </si>
  <si>
    <t>0:14:19.73</t>
  </si>
  <si>
    <t>0:14:28.17</t>
  </si>
  <si>
    <t>0:14:34.43</t>
  </si>
  <si>
    <t>0:14:42.93</t>
  </si>
  <si>
    <t>0:14:46.93</t>
  </si>
  <si>
    <t>0:14:58.13</t>
  </si>
  <si>
    <t>0:15:02.50</t>
  </si>
  <si>
    <t>0:15:06.89</t>
  </si>
  <si>
    <t>0:15:08.62</t>
  </si>
  <si>
    <t>0:15:09.44</t>
  </si>
  <si>
    <t>0:15:11.17</t>
  </si>
  <si>
    <t>0:15:12.48</t>
  </si>
  <si>
    <t>0:15:17.72</t>
  </si>
  <si>
    <t>0:15:23.49</t>
  </si>
  <si>
    <t>0:15:29.85</t>
  </si>
  <si>
    <t>0:15:31.11</t>
  </si>
  <si>
    <t>0:15:32.38</t>
  </si>
  <si>
    <t>0:15:35.41</t>
  </si>
  <si>
    <t>0:15:36.04</t>
  </si>
  <si>
    <t>0:15:36.91</t>
  </si>
  <si>
    <t>0:15:49.99</t>
  </si>
  <si>
    <t>0:15:54.13</t>
  </si>
  <si>
    <t>0:15:59.99</t>
  </si>
  <si>
    <t>0:16:03.05</t>
  </si>
  <si>
    <t>0:16:12.01</t>
  </si>
  <si>
    <t>0:16:16.17</t>
  </si>
  <si>
    <t>0:16:20.85</t>
  </si>
  <si>
    <t>0:16:21.27</t>
  </si>
  <si>
    <t>0:16:24.66</t>
  </si>
  <si>
    <t>0:16:25.43</t>
  </si>
  <si>
    <t>0:16:27.14</t>
  </si>
  <si>
    <t>0:16:31.23</t>
  </si>
  <si>
    <t>0:16:33.91</t>
  </si>
  <si>
    <t>0:16:40.13</t>
  </si>
  <si>
    <t>0:16:40.68</t>
  </si>
  <si>
    <t>0:16:41.39</t>
  </si>
  <si>
    <t>0:16:57.95</t>
  </si>
  <si>
    <t>0:16:58.94</t>
  </si>
  <si>
    <t>0:17:03.18</t>
  </si>
  <si>
    <t>0:17:00.35</t>
  </si>
  <si>
    <t>0:17:01.70</t>
  </si>
  <si>
    <t>0:17:02.68</t>
  </si>
  <si>
    <t>0:17:03.53</t>
  </si>
  <si>
    <t>0:17:03.99</t>
  </si>
  <si>
    <t>0:17:18.00</t>
  </si>
  <si>
    <t>0:17:20.36</t>
  </si>
  <si>
    <t>0:17:21.14</t>
  </si>
  <si>
    <t>0:17:22.42</t>
  </si>
  <si>
    <t>0:17:25.53</t>
  </si>
  <si>
    <t>0:17:29.03</t>
  </si>
  <si>
    <t>0:17:30.05</t>
  </si>
  <si>
    <t>0:17:35.80</t>
  </si>
  <si>
    <t>0:17:48.10</t>
  </si>
  <si>
    <t>0:17:49.67</t>
  </si>
  <si>
    <t>0:17:51.75</t>
  </si>
  <si>
    <t>0:17:54.66</t>
  </si>
  <si>
    <t>0:18:09.08</t>
  </si>
  <si>
    <t>0:18:16.04</t>
  </si>
  <si>
    <t>0:18:18.92</t>
  </si>
  <si>
    <t>0:18:23.42</t>
  </si>
  <si>
    <t>0:18:42.52</t>
  </si>
  <si>
    <t>0:18:48.68</t>
  </si>
  <si>
    <t>0:18:50.24</t>
  </si>
  <si>
    <t>0:18:50.76</t>
  </si>
  <si>
    <t>0:18:51.56</t>
  </si>
  <si>
    <t>0:19:01.76</t>
  </si>
  <si>
    <t>0:19:05.93</t>
  </si>
  <si>
    <t>0:19:17.39</t>
  </si>
  <si>
    <t>0:19:19.38</t>
  </si>
  <si>
    <t>0:19:22.08</t>
  </si>
  <si>
    <t>0:19:25.88</t>
  </si>
  <si>
    <t>0:19:27.37</t>
  </si>
  <si>
    <t>0:19:35.04</t>
  </si>
  <si>
    <t>0:19:43.25</t>
  </si>
  <si>
    <t>0:19:43.85</t>
  </si>
  <si>
    <t>0:19:44.97</t>
  </si>
  <si>
    <t>0:19:54.38</t>
  </si>
  <si>
    <t>0:20:01.60</t>
  </si>
  <si>
    <t>0:30:13.00</t>
  </si>
  <si>
    <t>0:20:04.91</t>
  </si>
  <si>
    <t>0:20:05.92</t>
  </si>
  <si>
    <t>0:20:06.68</t>
  </si>
  <si>
    <t>0:20:11.16</t>
  </si>
  <si>
    <t>0:20:13.17</t>
  </si>
  <si>
    <t>0:20:33.20</t>
  </si>
  <si>
    <t>0:20:51.31</t>
  </si>
  <si>
    <t>0:20:53.43</t>
  </si>
  <si>
    <t>0:21:10.92</t>
  </si>
  <si>
    <t>0:21:11.34</t>
  </si>
  <si>
    <t>0:21:21.04</t>
  </si>
  <si>
    <t>0:21:26.34</t>
  </si>
  <si>
    <t>0:21:34.73</t>
  </si>
  <si>
    <t>0:21:39.12</t>
  </si>
  <si>
    <t>0:21:46.33</t>
  </si>
  <si>
    <t>0:21:53.78</t>
  </si>
  <si>
    <t>0:21:59.28</t>
  </si>
  <si>
    <t>0:22:36.71</t>
  </si>
  <si>
    <t>0:22:37.11</t>
  </si>
  <si>
    <t>0:22:53.80</t>
  </si>
  <si>
    <t>0:22:55.30</t>
  </si>
  <si>
    <t>0:23:09.23</t>
  </si>
  <si>
    <t>0:23:11.52</t>
  </si>
  <si>
    <t>0:23:20.78</t>
  </si>
  <si>
    <t>0:23:42.24</t>
  </si>
  <si>
    <t>0:23:43.40</t>
  </si>
  <si>
    <t>0:23:44.34</t>
  </si>
  <si>
    <t>0:23:51.21</t>
  </si>
  <si>
    <t>0:24:28.32</t>
  </si>
  <si>
    <t>0:24:35.71</t>
  </si>
  <si>
    <t>0:24:51.52</t>
  </si>
  <si>
    <t>0:24:52.80</t>
  </si>
  <si>
    <t>0:24.53.37</t>
  </si>
  <si>
    <t>0:25.22.72</t>
  </si>
  <si>
    <t>0:25.46.21</t>
  </si>
  <si>
    <t>0:25.46.56</t>
  </si>
  <si>
    <t>0:28:15.25</t>
  </si>
  <si>
    <t>0:28:14.62</t>
  </si>
  <si>
    <t>0:28:14.00</t>
  </si>
  <si>
    <t>0:28:13.50</t>
  </si>
  <si>
    <t>0:27:59.41</t>
  </si>
  <si>
    <t>0:27:56.76</t>
  </si>
  <si>
    <t>0:27:56.28</t>
  </si>
  <si>
    <t>0:27:16.72</t>
  </si>
  <si>
    <t>0:27:16.23</t>
  </si>
  <si>
    <t>0:27:08.21</t>
  </si>
  <si>
    <t>0:26:38.75</t>
  </si>
  <si>
    <t>0:26:01.50</t>
  </si>
  <si>
    <t>0:25.56.97</t>
  </si>
  <si>
    <t>0:25.52.51</t>
  </si>
  <si>
    <t>0:25.52.06</t>
  </si>
  <si>
    <t>0:25.48.64</t>
  </si>
  <si>
    <t>0:25.48.14</t>
  </si>
  <si>
    <t>0:25.47.50</t>
  </si>
  <si>
    <t>Amiga Olaia</t>
  </si>
  <si>
    <t>Saez Insausti</t>
  </si>
  <si>
    <t>SAEZ INSAUSTI, Iñigo</t>
  </si>
  <si>
    <t>SAEZ INSAUSTI</t>
  </si>
  <si>
    <t>Amiga olaia</t>
  </si>
  <si>
    <t>, Amiga olaia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</si>
</sst>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[$-F400]h:mm:ss\ AM/PM"/>
    <numFmt numFmtId="166" formatCode="h:mm:ss;@"/>
  </numFmts>
  <fonts count="17" x14ac:knownFonts="1">
    <font>
      <sz val="11"/>
      <color rgb="FF000000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4"/>
      <color rgb="FF000000"/>
      <name val="Calibri"/>
      <family val="2"/>
    </font>
    <font>
      <sz val="36"/>
      <color rgb="FF000000"/>
      <name val="Calibri"/>
      <family val="2"/>
    </font>
    <font>
      <sz val="11"/>
      <color indexed="8"/>
      <name val="Calibri"/>
      <family val="2"/>
    </font>
    <font>
      <sz val="11"/>
      <color theme="0"/>
      <name val="Calibri"/>
      <family val="2"/>
    </font>
    <font>
      <sz val="11"/>
      <color theme="1"/>
      <name val="Calibri"/>
      <family val="2"/>
    </font>
    <font>
      <b/>
      <sz val="11"/>
      <color theme="0"/>
      <name val="Calibri"/>
      <family val="2"/>
    </font>
    <font>
      <b/>
      <sz val="11"/>
      <color rgb="FF000000"/>
      <name val="Calibri"/>
      <family val="2"/>
    </font>
    <font>
      <sz val="24"/>
      <color rgb="FF000000"/>
      <name val="Calibri"/>
      <family val="2"/>
    </font>
    <font>
      <b/>
      <sz val="24"/>
      <color rgb="FF000000"/>
      <name val="Calibri"/>
      <family val="2"/>
    </font>
    <font>
      <sz val="8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 applyBorder="0"/>
    <xf numFmtId="0" fontId="2" fillId="0" borderId="0"/>
    <xf numFmtId="0" fontId="2" fillId="0" borderId="0"/>
    <xf numFmtId="164" fontId="3" fillId="0" borderId="0" applyFont="0" applyFill="0" applyBorder="0" applyAlignment="0" applyProtection="0"/>
  </cellStyleXfs>
  <cellXfs count="89">
    <xf numFmtId="0" fontId="0" fillId="0" borderId="0" xfId="0"/>
    <xf numFmtId="0" fontId="1" fillId="0" borderId="1" xfId="1" applyFont="1" applyBorder="1" applyAlignment="1">
      <alignment horizontal="right" wrapText="1"/>
    </xf>
    <xf numFmtId="0" fontId="1" fillId="0" borderId="1" xfId="1" applyFont="1" applyBorder="1" applyAlignment="1">
      <alignment wrapText="1"/>
    </xf>
    <xf numFmtId="0" fontId="1" fillId="0" borderId="2" xfId="1" applyFont="1" applyBorder="1" applyAlignment="1">
      <alignment wrapText="1"/>
    </xf>
    <xf numFmtId="0" fontId="1" fillId="0" borderId="1" xfId="2" applyFont="1" applyBorder="1" applyAlignment="1">
      <alignment horizontal="right" wrapText="1"/>
    </xf>
    <xf numFmtId="0" fontId="1" fillId="0" borderId="1" xfId="2" applyFont="1" applyBorder="1" applyAlignment="1">
      <alignment wrapText="1"/>
    </xf>
    <xf numFmtId="22" fontId="0" fillId="0" borderId="0" xfId="0" applyNumberFormat="1"/>
    <xf numFmtId="0" fontId="7" fillId="0" borderId="0" xfId="0" applyFont="1"/>
    <xf numFmtId="0" fontId="5" fillId="0" borderId="1" xfId="0" applyFont="1" applyBorder="1" applyAlignment="1">
      <alignment wrapText="1"/>
    </xf>
    <xf numFmtId="0" fontId="5" fillId="0" borderId="1" xfId="1" applyFont="1" applyBorder="1" applyAlignment="1">
      <alignment wrapText="1"/>
    </xf>
    <xf numFmtId="0" fontId="5" fillId="0" borderId="2" xfId="1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0" fillId="0" borderId="4" xfId="0" applyBorder="1"/>
    <xf numFmtId="1" fontId="1" fillId="0" borderId="1" xfId="3" applyNumberFormat="1" applyFont="1" applyFill="1" applyBorder="1" applyAlignment="1">
      <alignment horizontal="right"/>
    </xf>
    <xf numFmtId="0" fontId="0" fillId="0" borderId="0" xfId="0" pivotButton="1"/>
    <xf numFmtId="0" fontId="4" fillId="3" borderId="5" xfId="0" applyFont="1" applyFill="1" applyBorder="1"/>
    <xf numFmtId="0" fontId="6" fillId="4" borderId="1" xfId="2" applyFont="1" applyFill="1" applyBorder="1" applyAlignment="1">
      <alignment horizontal="right" wrapText="1"/>
    </xf>
    <xf numFmtId="0" fontId="0" fillId="0" borderId="0" xfId="0" applyProtection="1">
      <protection hidden="1"/>
    </xf>
    <xf numFmtId="0" fontId="0" fillId="0" borderId="1" xfId="0" applyBorder="1" applyProtection="1"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1" fillId="0" borderId="0" xfId="2" applyFont="1" applyAlignment="1" applyProtection="1">
      <alignment vertical="center" wrapText="1"/>
      <protection hidden="1"/>
    </xf>
    <xf numFmtId="0" fontId="1" fillId="0" borderId="0" xfId="2" applyFont="1" applyAlignment="1" applyProtection="1">
      <alignment horizontal="center" vertical="center" wrapText="1"/>
      <protection hidden="1"/>
    </xf>
    <xf numFmtId="0" fontId="0" fillId="0" borderId="0" xfId="0" applyBorder="1" applyProtection="1"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9" fillId="0" borderId="1" xfId="2" applyFont="1" applyBorder="1" applyAlignment="1">
      <alignment horizontal="right" wrapText="1"/>
    </xf>
    <xf numFmtId="0" fontId="9" fillId="0" borderId="2" xfId="2" applyFont="1" applyBorder="1" applyAlignment="1">
      <alignment horizontal="right" wrapText="1"/>
    </xf>
    <xf numFmtId="0" fontId="0" fillId="0" borderId="0" xfId="0" applyBorder="1"/>
    <xf numFmtId="0" fontId="10" fillId="5" borderId="0" xfId="0" applyFont="1" applyFill="1"/>
    <xf numFmtId="0" fontId="10" fillId="6" borderId="0" xfId="0" applyFont="1" applyFill="1"/>
    <xf numFmtId="0" fontId="10" fillId="7" borderId="0" xfId="0" applyFont="1" applyFill="1"/>
    <xf numFmtId="0" fontId="10" fillId="8" borderId="0" xfId="0" applyFont="1" applyFill="1"/>
    <xf numFmtId="0" fontId="10" fillId="9" borderId="0" xfId="0" applyFont="1" applyFill="1"/>
    <xf numFmtId="0" fontId="10" fillId="10" borderId="0" xfId="0" applyFont="1" applyFill="1"/>
    <xf numFmtId="0" fontId="0" fillId="0" borderId="0" xfId="0" applyAlignment="1">
      <alignment wrapText="1"/>
    </xf>
    <xf numFmtId="0" fontId="11" fillId="3" borderId="7" xfId="0" applyFont="1" applyFill="1" applyBorder="1"/>
    <xf numFmtId="0" fontId="11" fillId="3" borderId="8" xfId="0" applyFont="1" applyFill="1" applyBorder="1"/>
    <xf numFmtId="0" fontId="11" fillId="0" borderId="7" xfId="0" applyFont="1" applyBorder="1"/>
    <xf numFmtId="0" fontId="11" fillId="0" borderId="8" xfId="0" applyFont="1" applyBorder="1"/>
    <xf numFmtId="1" fontId="0" fillId="0" borderId="0" xfId="0" applyNumberFormat="1"/>
    <xf numFmtId="0" fontId="11" fillId="0" borderId="0" xfId="0" applyFont="1"/>
    <xf numFmtId="0" fontId="11" fillId="0" borderId="0" xfId="0" applyFont="1" applyAlignment="1">
      <alignment horizontal="center" vertical="center"/>
    </xf>
    <xf numFmtId="165" fontId="6" fillId="0" borderId="1" xfId="3" applyNumberFormat="1" applyFont="1" applyFill="1" applyBorder="1" applyAlignment="1">
      <alignment horizontal="right" wrapText="1"/>
    </xf>
    <xf numFmtId="165" fontId="6" fillId="0" borderId="0" xfId="3" applyNumberFormat="1" applyFont="1" applyFill="1" applyBorder="1" applyAlignment="1">
      <alignment horizontal="right" wrapText="1"/>
    </xf>
    <xf numFmtId="0" fontId="11" fillId="0" borderId="0" xfId="0" applyFont="1" applyBorder="1"/>
    <xf numFmtId="0" fontId="11" fillId="0" borderId="0" xfId="0" applyFont="1" applyBorder="1" applyAlignment="1">
      <alignment horizontal="center" vertical="center"/>
    </xf>
    <xf numFmtId="165" fontId="6" fillId="0" borderId="9" xfId="3" applyNumberFormat="1" applyFont="1" applyFill="1" applyBorder="1" applyAlignment="1">
      <alignment horizontal="right" wrapText="1"/>
    </xf>
    <xf numFmtId="0" fontId="6" fillId="0" borderId="1" xfId="2" applyFont="1" applyBorder="1" applyAlignment="1">
      <alignment horizontal="right" wrapText="1"/>
    </xf>
    <xf numFmtId="0" fontId="11" fillId="0" borderId="1" xfId="0" applyFont="1" applyBorder="1"/>
    <xf numFmtId="0" fontId="11" fillId="0" borderId="1" xfId="0" applyFont="1" applyBorder="1" applyAlignment="1">
      <alignment horizontal="center" vertical="center"/>
    </xf>
    <xf numFmtId="0" fontId="6" fillId="0" borderId="0" xfId="2" applyFont="1" applyAlignment="1">
      <alignment horizontal="right" wrapText="1"/>
    </xf>
    <xf numFmtId="0" fontId="6" fillId="0" borderId="2" xfId="2" applyFont="1" applyBorder="1" applyAlignment="1">
      <alignment horizontal="right" wrapText="1"/>
    </xf>
    <xf numFmtId="0" fontId="1" fillId="0" borderId="0" xfId="2" applyFont="1" applyAlignment="1">
      <alignment vertical="center" wrapText="1"/>
    </xf>
    <xf numFmtId="0" fontId="1" fillId="0" borderId="0" xfId="2" applyFont="1" applyAlignment="1">
      <alignment horizontal="center" vertical="center" wrapText="1"/>
    </xf>
    <xf numFmtId="165" fontId="4" fillId="0" borderId="0" xfId="3" applyNumberFormat="1" applyFont="1" applyFill="1" applyAlignment="1">
      <alignment horizontal="right" wrapText="1"/>
    </xf>
    <xf numFmtId="0" fontId="12" fillId="7" borderId="11" xfId="0" applyFont="1" applyFill="1" applyBorder="1"/>
    <xf numFmtId="0" fontId="13" fillId="11" borderId="10" xfId="0" applyFont="1" applyFill="1" applyBorder="1"/>
    <xf numFmtId="0" fontId="2" fillId="0" borderId="0" xfId="1"/>
    <xf numFmtId="14" fontId="0" fillId="0" borderId="0" xfId="0" applyNumberFormat="1"/>
    <xf numFmtId="14" fontId="0" fillId="0" borderId="0" xfId="0" applyNumberFormat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8" fillId="2" borderId="0" xfId="0" applyFont="1" applyFill="1" applyAlignment="1">
      <alignment vertical="center"/>
    </xf>
    <xf numFmtId="165" fontId="0" fillId="0" borderId="0" xfId="0" pivotButton="1" applyNumberFormat="1"/>
    <xf numFmtId="165" fontId="0" fillId="0" borderId="0" xfId="0" applyNumberFormat="1"/>
    <xf numFmtId="165" fontId="11" fillId="0" borderId="7" xfId="0" applyNumberFormat="1" applyFont="1" applyBorder="1"/>
    <xf numFmtId="165" fontId="11" fillId="3" borderId="7" xfId="0" applyNumberFormat="1" applyFont="1" applyFill="1" applyBorder="1"/>
    <xf numFmtId="21" fontId="6" fillId="4" borderId="1" xfId="3" applyNumberFormat="1" applyFont="1" applyFill="1" applyBorder="1" applyAlignment="1">
      <alignment horizontal="right" wrapText="1"/>
    </xf>
    <xf numFmtId="21" fontId="0" fillId="0" borderId="0" xfId="0" applyNumberFormat="1"/>
    <xf numFmtId="166" fontId="0" fillId="0" borderId="0" xfId="0" pivotButton="1" applyNumberFormat="1"/>
    <xf numFmtId="166" fontId="0" fillId="0" borderId="0" xfId="0" applyNumberFormat="1"/>
    <xf numFmtId="166" fontId="11" fillId="0" borderId="7" xfId="0" applyNumberFormat="1" applyFont="1" applyBorder="1"/>
    <xf numFmtId="166" fontId="11" fillId="3" borderId="7" xfId="0" applyNumberFormat="1" applyFont="1" applyFill="1" applyBorder="1"/>
    <xf numFmtId="45" fontId="0" fillId="0" borderId="0" xfId="0" pivotButton="1" applyNumberFormat="1"/>
    <xf numFmtId="45" fontId="0" fillId="0" borderId="0" xfId="0" applyNumberFormat="1"/>
    <xf numFmtId="21" fontId="0" fillId="0" borderId="0" xfId="0" pivotButton="1" applyNumberFormat="1"/>
    <xf numFmtId="21" fontId="0" fillId="0" borderId="0" xfId="0" applyNumberFormat="1" applyAlignment="1">
      <alignment horizontal="right"/>
    </xf>
    <xf numFmtId="0" fontId="13" fillId="0" borderId="0" xfId="0" applyFont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14" fillId="0" borderId="0" xfId="0" applyFont="1"/>
    <xf numFmtId="0" fontId="15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" fillId="4" borderId="1" xfId="2" applyFont="1" applyFill="1" applyBorder="1" applyAlignment="1">
      <alignment horizontal="right" wrapText="1"/>
    </xf>
  </cellXfs>
  <cellStyles count="4">
    <cellStyle name="Millares" xfId="3" builtinId="3"/>
    <cellStyle name="Normal" xfId="0" builtinId="0"/>
    <cellStyle name="Normal_Categorias" xfId="1" xr:uid="{00000000-0005-0000-0000-000002000000}"/>
    <cellStyle name="Normal_Inscripciones" xfId="2" xr:uid="{00000000-0005-0000-0000-000003000000}"/>
  </cellStyles>
  <dxfs count="155">
    <dxf>
      <numFmt numFmtId="165" formatCode="[$-F400]h:mm:ss\ AM/PM"/>
    </dxf>
    <dxf>
      <numFmt numFmtId="165" formatCode="[$-F400]h:mm:ss\ AM/PM"/>
    </dxf>
    <dxf>
      <numFmt numFmtId="165" formatCode="[$-F400]h:mm:ss\ AM/PM"/>
    </dxf>
    <dxf>
      <numFmt numFmtId="165" formatCode="[$-F400]h:mm:ss\ AM/PM"/>
    </dxf>
    <dxf>
      <numFmt numFmtId="165" formatCode="[$-F400]h:mm:ss\ AM/PM"/>
    </dxf>
    <dxf>
      <numFmt numFmtId="165" formatCode="[$-F400]h:mm:ss\ AM/PM"/>
    </dxf>
    <dxf>
      <numFmt numFmtId="165" formatCode="[$-F400]h:mm:ss\ AM/PM"/>
    </dxf>
    <dxf>
      <numFmt numFmtId="165" formatCode="[$-F400]h:mm:ss\ AM/PM"/>
    </dxf>
    <dxf>
      <numFmt numFmtId="165" formatCode="[$-F400]h:mm:ss\ AM/PM"/>
    </dxf>
    <dxf>
      <numFmt numFmtId="165" formatCode="[$-F400]h:mm:ss\ AM/PM"/>
    </dxf>
    <dxf>
      <numFmt numFmtId="166" formatCode="h:mm:ss;@"/>
    </dxf>
    <dxf>
      <numFmt numFmtId="166" formatCode="h:mm:ss;@"/>
    </dxf>
    <dxf>
      <numFmt numFmtId="165" formatCode="[$-F400]h:mm:ss\ AM/PM"/>
    </dxf>
    <dxf>
      <numFmt numFmtId="166" formatCode="h:mm:ss;@"/>
    </dxf>
    <dxf>
      <numFmt numFmtId="166" formatCode="h:mm:ss;@"/>
    </dxf>
    <dxf>
      <numFmt numFmtId="165" formatCode="[$-F400]h:mm:ss\ AM/PM"/>
    </dxf>
    <dxf>
      <numFmt numFmtId="26" formatCode="h:mm:ss"/>
    </dxf>
    <dxf>
      <numFmt numFmtId="26" formatCode="h:mm:ss"/>
    </dxf>
    <dxf>
      <numFmt numFmtId="165" formatCode="[$-F400]h:mm:ss\ AM/PM"/>
    </dxf>
    <dxf>
      <numFmt numFmtId="28" formatCode="mm:ss"/>
    </dxf>
    <dxf>
      <numFmt numFmtId="28" formatCode="mm:ss"/>
    </dxf>
    <dxf>
      <numFmt numFmtId="165" formatCode="[$-F400]h:mm:ss\ AM/PM"/>
    </dxf>
    <dxf>
      <numFmt numFmtId="165" formatCode="[$-F400]h:mm:ss\ AM/PM"/>
    </dxf>
    <dxf>
      <numFmt numFmtId="165" formatCode="[$-F400]h:mm:ss\ AM/PM"/>
    </dxf>
    <dxf>
      <numFmt numFmtId="165" formatCode="[$-F400]h:mm:ss\ AM/PM"/>
    </dxf>
    <dxf>
      <numFmt numFmtId="165" formatCode="[$-F400]h:mm:ss\ AM/PM"/>
    </dxf>
    <dxf>
      <numFmt numFmtId="165" formatCode="[$-F400]h:mm:ss\ AM/PM"/>
    </dxf>
    <dxf>
      <numFmt numFmtId="165" formatCode="[$-F400]h:mm:ss\ AM/PM"/>
    </dxf>
    <dxf>
      <numFmt numFmtId="165" formatCode="[$-F400]h:mm:ss\ AM/PM"/>
    </dxf>
    <dxf>
      <numFmt numFmtId="165" formatCode="[$-F400]h:mm:ss\ AM/PM"/>
    </dxf>
    <dxf>
      <numFmt numFmtId="165" formatCode="[$-F400]h:mm:ss\ AM/PM"/>
    </dxf>
    <dxf>
      <numFmt numFmtId="166" formatCode="h:mm:ss;@"/>
    </dxf>
    <dxf>
      <numFmt numFmtId="166" formatCode="h:mm:ss;@"/>
    </dxf>
    <dxf>
      <numFmt numFmtId="165" formatCode="[$-F400]h:mm:ss\ AM/PM"/>
    </dxf>
    <dxf>
      <numFmt numFmtId="166" formatCode="h:mm:ss;@"/>
    </dxf>
    <dxf>
      <numFmt numFmtId="166" formatCode="h:mm:ss;@"/>
    </dxf>
    <dxf>
      <numFmt numFmtId="165" formatCode="[$-F400]h:mm:ss\ AM/PM"/>
    </dxf>
    <dxf>
      <numFmt numFmtId="26" formatCode="h:mm:ss"/>
    </dxf>
    <dxf>
      <numFmt numFmtId="26" formatCode="h:mm:ss"/>
    </dxf>
    <dxf>
      <numFmt numFmtId="165" formatCode="[$-F400]h:mm:ss\ AM/PM"/>
    </dxf>
    <dxf>
      <numFmt numFmtId="28" formatCode="mm:ss"/>
    </dxf>
    <dxf>
      <numFmt numFmtId="28" formatCode="mm:ss"/>
    </dxf>
    <dxf>
      <numFmt numFmtId="165" formatCode="[$-F400]h:mm:ss\ AM/PM"/>
    </dxf>
    <dxf>
      <numFmt numFmtId="165" formatCode="[$-F400]h:mm:ss\ AM/PM"/>
    </dxf>
    <dxf>
      <numFmt numFmtId="165" formatCode="[$-F400]h:mm:ss\ AM/PM"/>
    </dxf>
    <dxf>
      <numFmt numFmtId="165" formatCode="[$-F400]h:mm:ss\ AM/PM"/>
    </dxf>
    <dxf>
      <numFmt numFmtId="165" formatCode="[$-F400]h:mm:ss\ AM/PM"/>
    </dxf>
    <dxf>
      <numFmt numFmtId="165" formatCode="[$-F400]h:mm:ss\ AM/PM"/>
    </dxf>
    <dxf>
      <numFmt numFmtId="165" formatCode="[$-F400]h:mm:ss\ AM/PM"/>
    </dxf>
    <dxf>
      <numFmt numFmtId="165" formatCode="[$-F400]h:mm:ss\ AM/PM"/>
    </dxf>
    <dxf>
      <numFmt numFmtId="165" formatCode="[$-F400]h:mm:ss\ AM/PM"/>
    </dxf>
    <dxf>
      <numFmt numFmtId="165" formatCode="[$-F400]h:mm:ss\ AM/PM"/>
    </dxf>
    <dxf>
      <numFmt numFmtId="166" formatCode="h:mm:ss;@"/>
    </dxf>
    <dxf>
      <numFmt numFmtId="166" formatCode="h:mm:ss;@"/>
    </dxf>
    <dxf>
      <numFmt numFmtId="165" formatCode="[$-F400]h:mm:ss\ AM/PM"/>
    </dxf>
    <dxf>
      <numFmt numFmtId="166" formatCode="h:mm:ss;@"/>
    </dxf>
    <dxf>
      <numFmt numFmtId="166" formatCode="h:mm:ss;@"/>
    </dxf>
    <dxf>
      <numFmt numFmtId="165" formatCode="[$-F400]h:mm:ss\ AM/PM"/>
    </dxf>
    <dxf>
      <numFmt numFmtId="26" formatCode="h:mm:ss"/>
    </dxf>
    <dxf>
      <numFmt numFmtId="26" formatCode="h:mm:ss"/>
    </dxf>
    <dxf>
      <numFmt numFmtId="165" formatCode="[$-F400]h:mm:ss\ AM/PM"/>
    </dxf>
    <dxf>
      <numFmt numFmtId="28" formatCode="mm:ss"/>
    </dxf>
    <dxf>
      <numFmt numFmtId="28" formatCode="mm:ss"/>
    </dxf>
    <dxf>
      <numFmt numFmtId="165" formatCode="[$-F400]h:mm:ss\ AM/PM"/>
    </dxf>
    <dxf>
      <numFmt numFmtId="165" formatCode="[$-F400]h:mm:ss\ AM/PM"/>
    </dxf>
    <dxf>
      <numFmt numFmtId="165" formatCode="[$-F400]h:mm:ss\ AM/PM"/>
    </dxf>
    <dxf>
      <numFmt numFmtId="165" formatCode="[$-F400]h:mm:ss\ AM/PM"/>
    </dxf>
    <dxf>
      <numFmt numFmtId="165" formatCode="[$-F400]h:mm:ss\ AM/PM"/>
    </dxf>
    <dxf>
      <numFmt numFmtId="165" formatCode="[$-F400]h:mm:ss\ AM/PM"/>
    </dxf>
    <dxf>
      <numFmt numFmtId="165" formatCode="[$-F400]h:mm:ss\ AM/PM"/>
    </dxf>
    <dxf>
      <numFmt numFmtId="165" formatCode="[$-F400]h:mm:ss\ AM/PM"/>
    </dxf>
    <dxf>
      <numFmt numFmtId="165" formatCode="[$-F400]h:mm:ss\ AM/PM"/>
    </dxf>
    <dxf>
      <numFmt numFmtId="165" formatCode="[$-F400]h:mm:ss\ AM/PM"/>
    </dxf>
    <dxf>
      <numFmt numFmtId="166" formatCode="h:mm:ss;@"/>
    </dxf>
    <dxf>
      <numFmt numFmtId="166" formatCode="h:mm:ss;@"/>
    </dxf>
    <dxf>
      <numFmt numFmtId="165" formatCode="[$-F400]h:mm:ss\ AM/PM"/>
    </dxf>
    <dxf>
      <numFmt numFmtId="166" formatCode="h:mm:ss;@"/>
    </dxf>
    <dxf>
      <numFmt numFmtId="166" formatCode="h:mm:ss;@"/>
    </dxf>
    <dxf>
      <numFmt numFmtId="165" formatCode="[$-F400]h:mm:ss\ AM/PM"/>
    </dxf>
    <dxf>
      <numFmt numFmtId="26" formatCode="h:mm:ss"/>
    </dxf>
    <dxf>
      <numFmt numFmtId="26" formatCode="h:mm:ss"/>
    </dxf>
    <dxf>
      <numFmt numFmtId="165" formatCode="[$-F400]h:mm:ss\ AM/PM"/>
    </dxf>
    <dxf>
      <numFmt numFmtId="28" formatCode="mm:ss"/>
    </dxf>
    <dxf>
      <numFmt numFmtId="28" formatCode="mm:ss"/>
    </dxf>
    <dxf>
      <numFmt numFmtId="165" formatCode="[$-F400]h:mm:ss\ AM/PM"/>
    </dxf>
    <dxf>
      <numFmt numFmtId="165" formatCode="[$-F400]h:mm:ss\ AM/PM"/>
    </dxf>
    <dxf>
      <numFmt numFmtId="165" formatCode="[$-F400]h:mm:ss\ AM/PM"/>
    </dxf>
    <dxf>
      <numFmt numFmtId="165" formatCode="[$-F400]h:mm:ss\ AM/PM"/>
    </dxf>
    <dxf>
      <numFmt numFmtId="165" formatCode="[$-F400]h:mm:ss\ AM/PM"/>
    </dxf>
    <dxf>
      <numFmt numFmtId="165" formatCode="[$-F400]h:mm:ss\ AM/PM"/>
    </dxf>
    <dxf>
      <numFmt numFmtId="165" formatCode="[$-F400]h:mm:ss\ AM/PM"/>
    </dxf>
    <dxf>
      <numFmt numFmtId="165" formatCode="[$-F400]h:mm:ss\ AM/PM"/>
    </dxf>
    <dxf>
      <numFmt numFmtId="165" formatCode="[$-F400]h:mm:ss\ AM/PM"/>
    </dxf>
    <dxf>
      <numFmt numFmtId="165" formatCode="[$-F400]h:mm:ss\ AM/PM"/>
    </dxf>
    <dxf>
      <numFmt numFmtId="166" formatCode="h:mm:ss;@"/>
    </dxf>
    <dxf>
      <numFmt numFmtId="166" formatCode="h:mm:ss;@"/>
    </dxf>
    <dxf>
      <numFmt numFmtId="165" formatCode="[$-F400]h:mm:ss\ AM/PM"/>
    </dxf>
    <dxf>
      <numFmt numFmtId="166" formatCode="h:mm:ss;@"/>
    </dxf>
    <dxf>
      <numFmt numFmtId="166" formatCode="h:mm:ss;@"/>
    </dxf>
    <dxf>
      <numFmt numFmtId="165" formatCode="[$-F400]h:mm:ss\ AM/PM"/>
    </dxf>
    <dxf>
      <numFmt numFmtId="26" formatCode="h:mm:ss"/>
    </dxf>
    <dxf>
      <numFmt numFmtId="26" formatCode="h:mm:ss"/>
    </dxf>
    <dxf>
      <numFmt numFmtId="165" formatCode="[$-F400]h:mm:ss\ AM/PM"/>
    </dxf>
    <dxf>
      <numFmt numFmtId="28" formatCode="mm:ss"/>
    </dxf>
    <dxf>
      <numFmt numFmtId="28" formatCode="mm:ss"/>
    </dxf>
    <dxf>
      <numFmt numFmtId="165" formatCode="[$-F400]h:mm:ss\ AM/PM"/>
    </dxf>
    <dxf>
      <numFmt numFmtId="165" formatCode="[$-F400]h:mm:ss\ AM/PM"/>
    </dxf>
    <dxf>
      <numFmt numFmtId="165" formatCode="[$-F400]h:mm:ss\ AM/PM"/>
    </dxf>
    <dxf>
      <numFmt numFmtId="165" formatCode="[$-F400]h:mm:ss\ AM/PM"/>
    </dxf>
    <dxf>
      <numFmt numFmtId="165" formatCode="[$-F400]h:mm:ss\ AM/PM"/>
    </dxf>
    <dxf>
      <numFmt numFmtId="165" formatCode="[$-F400]h:mm:ss\ AM/PM"/>
    </dxf>
    <dxf>
      <numFmt numFmtId="165" formatCode="[$-F400]h:mm:ss\ AM/PM"/>
    </dxf>
    <dxf>
      <numFmt numFmtId="165" formatCode="[$-F400]h:mm:ss\ AM/PM"/>
    </dxf>
    <dxf>
      <numFmt numFmtId="165" formatCode="[$-F400]h:mm:ss\ AM/PM"/>
    </dxf>
    <dxf>
      <numFmt numFmtId="166" formatCode="h:mm:ss;@"/>
    </dxf>
    <dxf>
      <numFmt numFmtId="166" formatCode="h:mm:ss;@"/>
    </dxf>
    <dxf>
      <numFmt numFmtId="165" formatCode="[$-F400]h:mm:ss\ AM/PM"/>
    </dxf>
    <dxf>
      <numFmt numFmtId="166" formatCode="h:mm:ss;@"/>
    </dxf>
    <dxf>
      <numFmt numFmtId="166" formatCode="h:mm:ss;@"/>
    </dxf>
    <dxf>
      <numFmt numFmtId="165" formatCode="[$-F400]h:mm:ss\ AM/PM"/>
    </dxf>
    <dxf>
      <numFmt numFmtId="26" formatCode="h:mm:ss"/>
    </dxf>
    <dxf>
      <numFmt numFmtId="26" formatCode="h:mm:ss"/>
    </dxf>
    <dxf>
      <numFmt numFmtId="165" formatCode="[$-F400]h:mm:ss\ AM/PM"/>
    </dxf>
    <dxf>
      <numFmt numFmtId="28" formatCode="mm:ss"/>
    </dxf>
    <dxf>
      <numFmt numFmtId="28" formatCode="mm:ss"/>
    </dxf>
    <dxf>
      <numFmt numFmtId="165" formatCode="[$-F400]h:mm:ss\ AM/PM"/>
    </dxf>
    <dxf>
      <numFmt numFmtId="0" formatCode="General"/>
      <protection locked="1" hidden="1"/>
    </dxf>
    <dxf>
      <numFmt numFmtId="0" formatCode="General"/>
      <alignment horizontal="center" vertical="center" textRotation="0" indent="0" justifyLastLine="0" shrinkToFit="0" readingOrder="0"/>
      <protection locked="1" hidden="1"/>
    </dxf>
    <dxf>
      <numFmt numFmtId="0" formatCode="General"/>
      <alignment horizontal="center" vertical="center" textRotation="0" indent="0" justifyLastLine="0" shrinkToFit="0" readingOrder="0"/>
      <protection locked="1" hidden="1"/>
    </dxf>
    <dxf>
      <numFmt numFmtId="0" formatCode="General"/>
      <protection locked="1" hidden="1"/>
    </dxf>
    <dxf>
      <numFmt numFmtId="0" formatCode="General"/>
      <protection locked="1" hidden="1"/>
    </dxf>
    <dxf>
      <font>
        <b/>
      </font>
      <numFmt numFmtId="26" formatCode="h:mm:ss"/>
      <fill>
        <patternFill patternType="solid">
          <fgColor indexed="64"/>
          <bgColor theme="9" tint="0.79998168889431442"/>
        </patternFill>
      </fill>
      <alignment horizontal="right" vertical="bottom" textRotation="0" indent="0" justifyLastLine="0" shrinkToFit="0" readingOrder="0"/>
    </dxf>
    <dxf>
      <font>
        <b/>
      </font>
      <fill>
        <patternFill patternType="solid">
          <fgColor indexed="64"/>
          <bgColor theme="9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auto="1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border outline="0"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auto="1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border outline="0">
        <bottom style="thin">
          <color indexed="8"/>
        </bottom>
      </border>
    </dxf>
    <dxf>
      <numFmt numFmtId="19" formatCode="dd/mm/yyyy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pivotCacheDefinition" Target="pivotCache/pivotCacheDefinition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1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1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9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user" refreshedDate="45283.779122337961" createdVersion="5" refreshedVersion="8" minRefreshableVersion="3" recordCount="197" xr:uid="{00000000-000A-0000-FFFF-FFFF13010000}">
  <cacheSource type="worksheet">
    <worksheetSource name="RESUL"/>
  </cacheSource>
  <cacheFields count="7">
    <cacheField name="Dorsal" numFmtId="0">
      <sharedItems containsString="0" containsBlank="1" containsNumber="1" containsInteger="1" minValue="1" maxValue="300" count="168">
        <n v="2"/>
        <n v="3"/>
        <n v="18"/>
        <n v="148"/>
        <n v="4"/>
        <n v="15"/>
        <n v="134"/>
        <n v="89"/>
        <n v="27"/>
        <n v="59"/>
        <n v="104"/>
        <n v="43"/>
        <n v="1"/>
        <n v="20"/>
        <n v="28"/>
        <n v="53"/>
        <n v="119"/>
        <n v="163"/>
        <n v="117"/>
        <n v="17"/>
        <n v="85"/>
        <n v="65"/>
        <n v="93"/>
        <n v="83"/>
        <n v="96"/>
        <n v="99"/>
        <n v="161"/>
        <n v="140"/>
        <n v="152"/>
        <n v="84"/>
        <n v="157"/>
        <n v="158"/>
        <n v="8"/>
        <n v="36"/>
        <n v="138"/>
        <n v="30"/>
        <n v="6"/>
        <n v="105"/>
        <n v="151"/>
        <n v="100"/>
        <n v="153"/>
        <n v="58"/>
        <n v="21"/>
        <n v="98"/>
        <n v="48"/>
        <n v="31"/>
        <n v="122"/>
        <n v="60"/>
        <n v="51"/>
        <n v="86"/>
        <n v="9"/>
        <n v="81"/>
        <n v="34"/>
        <n v="37"/>
        <n v="159"/>
        <n v="67"/>
        <n v="160"/>
        <n v="41"/>
        <n v="146"/>
        <n v="5"/>
        <n v="90"/>
        <n v="123"/>
        <n v="144"/>
        <n v="143"/>
        <n v="7"/>
        <n v="76"/>
        <n v="92"/>
        <n v="32"/>
        <n v="106"/>
        <n v="49"/>
        <n v="50"/>
        <n v="39"/>
        <n v="40"/>
        <n v="154"/>
        <n v="115"/>
        <n v="125"/>
        <n v="147"/>
        <n v="26"/>
        <n v="103"/>
        <n v="88"/>
        <n v="150"/>
        <n v="129"/>
        <n v="116"/>
        <n v="42"/>
        <n v="66"/>
        <n v="127"/>
        <n v="63"/>
        <n v="35"/>
        <n v="11"/>
        <n v="156"/>
        <n v="118"/>
        <n v="13"/>
        <n v="121"/>
        <n v="80"/>
        <n v="79"/>
        <n v="133"/>
        <n v="130"/>
        <n v="23"/>
        <n v="135"/>
        <n v="155"/>
        <n v="110"/>
        <n v="16"/>
        <n v="162"/>
        <n v="124"/>
        <n v="111"/>
        <n v="71"/>
        <n v="38"/>
        <n v="62"/>
        <n v="45"/>
        <n v="109"/>
        <n v="12"/>
        <n v="94"/>
        <n v="72"/>
        <n v="128"/>
        <n v="44"/>
        <n v="10"/>
        <n v="113"/>
        <n v="112"/>
        <n v="149"/>
        <n v="54"/>
        <n v="61"/>
        <n v="68"/>
        <n v="139"/>
        <n v="132"/>
        <n v="69"/>
        <n v="70"/>
        <n v="75"/>
        <n v="33"/>
        <n v="108"/>
        <n v="107"/>
        <n v="87"/>
        <n v="14"/>
        <n v="101"/>
        <n v="91"/>
        <n v="102"/>
        <n v="97"/>
        <n v="141"/>
        <n v="145"/>
        <n v="120"/>
        <m/>
        <n v="95" u="1"/>
        <n v="114" u="1"/>
        <n v="126" u="1"/>
        <n v="131" u="1"/>
        <n v="136" u="1"/>
        <n v="137" u="1"/>
        <n v="142" u="1"/>
        <n v="164" u="1"/>
        <n v="165" u="1"/>
        <n v="19" u="1"/>
        <n v="22" u="1"/>
        <n v="24" u="1"/>
        <n v="25" u="1"/>
        <n v="29" u="1"/>
        <n v="46" u="1"/>
        <n v="47" u="1"/>
        <n v="52" u="1"/>
        <n v="55" u="1"/>
        <n v="56" u="1"/>
        <n v="57" u="1"/>
        <n v="64" u="1"/>
        <n v="73" u="1"/>
        <n v="74" u="1"/>
        <n v="77" u="1"/>
        <n v="78" u="1"/>
        <n v="82" u="1"/>
        <n v="300" u="1"/>
        <n v="266" u="1"/>
      </sharedItems>
    </cacheField>
    <cacheField name="Marca" numFmtId="21">
      <sharedItems containsDate="1" containsBlank="1" containsMixedTypes="1" minDate="1899-12-30T00:20:00" maxDate="1900-01-30T00:00:00" count="430">
        <s v="0:13:08.85"/>
        <s v="0:13:19.78"/>
        <s v="0:13:32.33"/>
        <s v="0:13:35.58"/>
        <s v="0:13:46.95"/>
        <s v="0:13:47.74"/>
        <s v="0:14:19.73"/>
        <s v="0:14:28.17"/>
        <s v="0:14:34.43"/>
        <s v="0:14:42.93"/>
        <s v="0:14:46.93"/>
        <s v="0:14:58.13"/>
        <s v="0:15:02.50"/>
        <s v="0:15:06.89"/>
        <s v="0:15:08.62"/>
        <s v="0:15:09.44"/>
        <s v="0:15:11.17"/>
        <s v="0:15:12.48"/>
        <s v="0:15:17.72"/>
        <s v="0:15:23.49"/>
        <s v="0:15:29.85"/>
        <s v="0:15:31.11"/>
        <s v="0:15:32.38"/>
        <s v="0:15:35.41"/>
        <s v="0:15:36.04"/>
        <s v="0:15:36.91"/>
        <s v="0:15:49.99"/>
        <s v="0:15:54.13"/>
        <s v="0:15:59.99"/>
        <s v="0:16:03.05"/>
        <s v="0:16:12.01"/>
        <s v="0:16:16.17"/>
        <s v="0:16:20.85"/>
        <s v="0:16:21.27"/>
        <s v="0:16:24.66"/>
        <s v="0:16:25.43"/>
        <s v="0:16:27.14"/>
        <s v="0:16:31.23"/>
        <s v="0:16:33.91"/>
        <s v="0:16:40.13"/>
        <s v="0:16:40.68"/>
        <s v="0:16:41.39"/>
        <s v="0:16:57.95"/>
        <s v="0:16:58.94"/>
        <s v="0:17:00.35"/>
        <s v="0:17:01.70"/>
        <s v="0:17:02.68"/>
        <s v="0:17:03.18"/>
        <s v="0:17:03.53"/>
        <s v="0:17:03.99"/>
        <s v="0:17:18.00"/>
        <s v="0:17:20.36"/>
        <s v="0:17:21.14"/>
        <s v="0:17:22.42"/>
        <s v="0:17:25.53"/>
        <s v="0:17:29.03"/>
        <s v="0:17:30.05"/>
        <s v="0:17:35.80"/>
        <s v="0:17:48.10"/>
        <s v="0:17:49.67"/>
        <s v="0:17:51.75"/>
        <s v="0:17:54.66"/>
        <s v="0:18:09.08"/>
        <s v="0:18:16.04"/>
        <s v="0:18:18.92"/>
        <s v="0:18:23.42"/>
        <s v="0:18:42.52"/>
        <s v="0:18:48.68"/>
        <s v="0:18:50.24"/>
        <s v="0:18:50.76"/>
        <s v="0:18:51.56"/>
        <s v="0:19:01.76"/>
        <s v="0:19:05.93"/>
        <s v="0:19:17.39"/>
        <s v="0:19:19.38"/>
        <s v="0:19:22.08"/>
        <s v="0:19:25.88"/>
        <s v="0:19:27.37"/>
        <s v="0:19:35.04"/>
        <s v="0:19:43.25"/>
        <s v="0:19:43.85"/>
        <s v="0:19:44.97"/>
        <s v="0:19:54.38"/>
        <s v="0:20:01.60"/>
        <s v="0:20:04.91"/>
        <s v="0:20:05.92"/>
        <s v="0:20:06.68"/>
        <s v="0:20:11.16"/>
        <s v="0:20:13.17"/>
        <s v="0:20:33.20"/>
        <s v="0:20:51.31"/>
        <s v="0:20:53.43"/>
        <s v="0:21:10.92"/>
        <s v="0:21:11.34"/>
        <s v="0:21:21.04"/>
        <s v="0:21:26.34"/>
        <s v="0:21:34.73"/>
        <s v="0:21:39.12"/>
        <s v="0:21:46.33"/>
        <s v="0:21:53.78"/>
        <s v="0:21:59.28"/>
        <s v="0:22:36.71"/>
        <s v="0:22:37.11"/>
        <s v="0:22:53.80"/>
        <s v="0:22:55.30"/>
        <s v="0:23:09.23"/>
        <s v="0:23:11.52"/>
        <s v="0:23:20.78"/>
        <s v="0:23:42.24"/>
        <s v="0:23:43.40"/>
        <s v="0:23:44.34"/>
        <s v="0:23:51.21"/>
        <s v="0:24:28.32"/>
        <s v="0:24:35.71"/>
        <s v="0:24:51.52"/>
        <s v="0:24:52.80"/>
        <s v="0:24.53.37"/>
        <s v="0:25.22.72"/>
        <s v="0:25.46.21"/>
        <s v="0:25.46.56"/>
        <s v="0:25.47.50"/>
        <s v="0:25.48.14"/>
        <s v="0:25.48.64"/>
        <s v="0:25.52.06"/>
        <s v="0:25.52.51"/>
        <s v="0:25.56.97"/>
        <s v="0:26:01.50"/>
        <s v="0:26:38.75"/>
        <s v="0:27:08.21"/>
        <s v="0:27:16.23"/>
        <s v="0:27:16.72"/>
        <s v="0:27:56.28"/>
        <s v="0:27:56.76"/>
        <s v="0:27:59.41"/>
        <s v="0:28:13.50"/>
        <s v="0:28:14.00"/>
        <s v="0:28:14.62"/>
        <s v="0:28:15.25"/>
        <s v="0:30:13.00"/>
        <m/>
        <d v="1899-12-30T00:31:23" u="1"/>
        <d v="1899-12-30T00:31:24" u="1"/>
        <d v="1899-12-30T00:31:25" u="1"/>
        <d v="1899-12-30T00:31:26" u="1"/>
        <d v="1899-12-30T00:31:27" u="1"/>
        <d v="1899-12-30T00:31:28" u="1"/>
        <d v="1899-12-30T00:31:29" u="1"/>
        <d v="1899-12-30T00:31:30" u="1"/>
        <d v="1899-12-30T00:31:31" u="1"/>
        <d v="1899-12-30T00:31:32" u="1"/>
        <d v="1899-12-30T00:31:33" u="1"/>
        <d v="1899-12-30T00:31:34" u="1"/>
        <d v="1899-12-30T00:31:35" u="1"/>
        <d v="1899-12-30T00:31:36" u="1"/>
        <d v="1899-12-30T00:31:37" u="1"/>
        <d v="1899-12-30T00:31:38" u="1"/>
        <d v="1899-12-30T00:31:39" u="1"/>
        <d v="1899-12-30T00:31:40" u="1"/>
        <d v="1899-12-30T00:31:41" u="1"/>
        <d v="1899-12-30T00:31:42" u="1"/>
        <d v="1899-12-30T00:31:43" u="1"/>
        <d v="1899-12-30T00:31:44" u="1"/>
        <d v="1899-12-30T00:31:45" u="1"/>
        <d v="1899-12-30T00:31:46" u="1"/>
        <d v="1899-12-30T00:31:47" u="1"/>
        <d v="1899-12-30T00:31:48" u="1"/>
        <d v="1899-12-30T00:31:49" u="1"/>
        <d v="1899-12-30T00:31:50" u="1"/>
        <d v="1899-12-30T00:31:51" u="1"/>
        <d v="1899-12-30T00:31:52" u="1"/>
        <d v="1899-12-30T00:31:53" u="1"/>
        <d v="1899-12-30T00:31:54" u="1"/>
        <d v="1899-12-30T00:31:55" u="1"/>
        <d v="1899-12-30T00:31:56" u="1"/>
        <d v="1899-12-30T00:31:57" u="1"/>
        <d v="1899-12-30T00:31:58" u="1"/>
        <d v="1899-12-30T00:31:59" u="1"/>
        <d v="1899-12-30T00:32:00" u="1"/>
        <d v="1899-12-30T00:32:01" u="1"/>
        <d v="1899-12-30T00:32:02" u="1"/>
        <d v="1899-12-30T00:32:03" u="1"/>
        <d v="1899-12-30T00:32:04" u="1"/>
        <d v="1899-12-30T00:32:05" u="1"/>
        <d v="1899-12-30T00:32:06" u="1"/>
        <d v="1899-12-30T00:32:07" u="1"/>
        <d v="1899-12-30T00:32:08" u="1"/>
        <d v="1899-12-30T00:32:09" u="1"/>
        <d v="1899-12-30T00:32:10" u="1"/>
        <d v="1899-12-30T00:32:11" u="1"/>
        <d v="1899-12-30T00:32:12" u="1"/>
        <d v="1899-12-30T00:32:13" u="1"/>
        <d v="1899-12-30T00:32:14" u="1"/>
        <d v="1899-12-30T00:32:15" u="1"/>
        <s v="0:28:15.00" u="1"/>
        <d v="1899-12-30T00:32:17" u="1"/>
        <d v="1899-12-30T00:32:18" u="1"/>
        <d v="1899-12-30T00:20:00" u="1"/>
        <d v="1899-12-30T00:30:10" u="1"/>
        <d v="1899-12-30T00:30:01" u="1"/>
        <d v="1899-12-30T00:30:02" u="1"/>
        <d v="1899-12-30T00:30:03" u="1"/>
        <d v="1899-12-30T00:30:04" u="1"/>
        <d v="1899-12-30T00:30:05" u="1"/>
        <d v="1899-12-30T00:30:06" u="1"/>
        <d v="1899-12-30T00:30:07" u="1"/>
        <d v="1899-12-30T00:30:08" u="1"/>
        <d v="1899-12-30T00:30:09" u="1"/>
        <d v="1899-12-30T00:30:11" u="1"/>
        <d v="1899-12-30T00:30:12" u="1"/>
        <d v="1899-12-30T00:30:13" u="1"/>
        <d v="1899-12-30T00:30:14" u="1"/>
        <d v="1899-12-30T00:30:15" u="1"/>
        <d v="1899-12-30T00:30:16" u="1"/>
        <d v="1899-12-30T00:30:17" u="1"/>
        <d v="1899-12-30T00:30:18" u="1"/>
        <d v="1899-12-30T00:30:19" u="1"/>
        <d v="1899-12-30T00:30:20" u="1"/>
        <d v="1899-12-30T00:30:21" u="1"/>
        <d v="1899-12-30T00:30:22" u="1"/>
        <d v="1899-12-30T00:30:23" u="1"/>
        <d v="1899-12-30T00:30:24" u="1"/>
        <d v="1899-12-30T00:30:25" u="1"/>
        <d v="1899-12-30T00:30:26" u="1"/>
        <d v="1899-12-30T00:30:27" u="1"/>
        <d v="1899-12-30T00:30:28" u="1"/>
        <d v="1899-12-30T00:30:29" u="1"/>
        <d v="1899-12-30T00:30:30" u="1"/>
        <d v="1899-12-30T00:30:31" u="1"/>
        <d v="1899-12-30T00:30:32" u="1"/>
        <d v="1899-12-30T00:30:33" u="1"/>
        <d v="1899-12-30T00:30:34" u="1"/>
        <d v="1899-12-30T00:30:35" u="1"/>
        <d v="1899-12-30T00:30:36" u="1"/>
        <d v="1899-12-30T00:30:37" u="1"/>
        <d v="1899-12-30T00:30:38" u="1"/>
        <d v="1899-12-30T00:30:39" u="1"/>
        <d v="1899-12-30T00:30:40" u="1"/>
        <d v="1899-12-30T00:30:41" u="1"/>
        <d v="1899-12-30T00:30:42" u="1"/>
        <d v="1899-12-30T00:30:43" u="1"/>
        <d v="1899-12-30T00:30:44" u="1"/>
        <d v="1899-12-30T00:30:45" u="1"/>
        <d v="1899-12-30T00:30:46" u="1"/>
        <d v="1899-12-30T00:30:47" u="1"/>
        <d v="1899-12-30T00:30:48" u="1"/>
        <d v="1899-12-30T00:30:49" u="1"/>
        <d v="1899-12-30T00:30:50" u="1"/>
        <d v="1899-12-30T00:30:51" u="1"/>
        <d v="1899-12-30T00:30:52" u="1"/>
        <d v="1899-12-30T00:30:53" u="1"/>
        <d v="1899-12-30T00:30:54" u="1"/>
        <d v="1899-12-30T00:30:55" u="1"/>
        <d v="1899-12-30T00:30:56" u="1"/>
        <d v="1899-12-30T00:30:57" u="1"/>
        <d v="1899-12-30T00:30:58" u="1"/>
        <d v="1899-12-30T00:30:59" u="1"/>
        <d v="1899-12-30T00:31:00" u="1"/>
        <d v="1899-12-30T00:31:01" u="1"/>
        <d v="1899-12-30T00:31:02" u="1"/>
        <d v="1899-12-30T00:31:03" u="1"/>
        <d v="1899-12-30T00:31:04" u="1"/>
        <d v="1899-12-30T00:31:05" u="1"/>
        <d v="1899-12-30T00:31:06" u="1"/>
        <d v="1899-12-30T00:31:07" u="1"/>
        <d v="1899-12-30T00:31:08" u="1"/>
        <d v="1899-12-30T00:31:09" u="1"/>
        <d v="1899-12-30T00:31:10" u="1"/>
        <d v="1899-12-30T00:31:11" u="1"/>
        <d v="1899-12-30T00:31:12" u="1"/>
        <d v="1899-12-30T00:31:13" u="1"/>
        <d v="1899-12-30T00:31:14" u="1"/>
        <d v="1899-12-30T00:31:15" u="1"/>
        <d v="1899-12-30T00:31:16" u="1"/>
        <d v="1899-12-30T00:31:17" u="1"/>
        <d v="1899-12-30T00:31:18" u="1"/>
        <d v="1899-12-30T00:31:19" u="1"/>
        <d v="1899-12-30T00:31:20" u="1"/>
        <d v="1899-12-30T00:31:21" u="1"/>
        <d v="1899-12-30T00:31:22" u="1"/>
        <d v="1899-12-30T00:32:16" u="1"/>
        <d v="1899-12-30T00:32:19" u="1"/>
        <d v="1899-12-30T00:32:20" u="1"/>
        <d v="1899-12-30T00:32:21" u="1"/>
        <d v="1899-12-30T00:32:22" u="1"/>
        <d v="1899-12-30T00:32:23" u="1"/>
        <d v="1899-12-30T14:25:00" u="1"/>
        <d v="1900-01-04T06:25:00" u="1"/>
        <d v="1899-12-30T15:25:00" u="1"/>
        <d v="1900-01-04T07:25:00" u="1"/>
        <d v="1899-12-30T16:25:00" u="1"/>
        <d v="1900-01-04T08:25:00" u="1"/>
        <d v="1899-12-30T17:25:00" u="1"/>
        <d v="1900-01-04T09:25:00" u="1"/>
        <d v="1899-12-30T18:25:00" u="1"/>
        <d v="1900-01-04T10:25:00" u="1"/>
        <d v="1899-12-30T19:25:00" u="1"/>
        <d v="1900-01-02T00:25:00" u="1"/>
        <d v="1900-01-04T11:25:00" u="1"/>
        <d v="1899-12-30T20:25:00" u="1"/>
        <d v="1900-01-02T01:25:00" u="1"/>
        <d v="1900-01-04T12:25:00" u="1"/>
        <d v="1899-12-30T21:25:00" u="1"/>
        <d v="1900-01-02T02:25:00" u="1"/>
        <d v="1900-01-04T13:25:00" u="1"/>
        <d v="1899-12-30T22:25:00" u="1"/>
        <d v="1900-01-02T03:25:00" u="1"/>
        <d v="1900-01-04T14:25:00" u="1"/>
        <d v="1899-12-30T23:25:00" u="1"/>
        <d v="1900-01-02T04:25:00" u="1"/>
        <d v="1900-01-04T15:25:00" u="1"/>
        <d v="1900-01-02T05:25:00" u="1"/>
        <d v="1900-01-04T16:25:00" u="1"/>
        <d v="1900-01-02T06:25:00" u="1"/>
        <d v="1900-01-04T17:25:00" u="1"/>
        <d v="1900-01-02T07:25:00" u="1"/>
        <d v="1900-01-04T18:25:00" u="1"/>
        <d v="1900-01-02T08:25:00" u="1"/>
        <d v="1900-01-04T19:25:00" u="1"/>
        <d v="1900-01-02T09:25:00" u="1"/>
        <d v="1900-01-04T20:25:00" u="1"/>
        <d v="1900-01-02T10:25:00" u="1"/>
        <d v="1900-01-04T21:25:00" u="1"/>
        <d v="1899-12-31T00:25:00" u="1"/>
        <d v="1900-01-02T11:25:00" u="1"/>
        <d v="1900-01-19T00:20:00" u="1"/>
        <d v="1899-12-31T01:25:00" u="1"/>
        <d v="1900-01-02T12:25:00" u="1"/>
        <d v="1899-12-31T02:25:00" u="1"/>
        <d v="1900-01-02T13:25:00" u="1"/>
        <d v="1899-12-31T03:25:00" u="1"/>
        <d v="1900-01-02T14:25:00" u="1"/>
        <d v="1899-12-31T04:25:00" u="1"/>
        <d v="1900-01-02T15:25:00" u="1"/>
        <d v="1899-12-31T05:25:00" u="1"/>
        <d v="1900-01-02T16:25:00" u="1"/>
        <d v="1899-12-31T06:25:00" u="1"/>
        <d v="1900-01-02T17:25:00" u="1"/>
        <d v="1899-12-31T07:25:00" u="1"/>
        <d v="1900-01-02T18:25:00" u="1"/>
        <d v="1899-12-31T08:25:00" u="1"/>
        <d v="1900-01-02T19:25:00" u="1"/>
        <d v="1900-01-29T00:00:00" u="1"/>
        <d v="1899-12-31T09:25:00" u="1"/>
        <d v="1900-01-02T20:25:00" u="1"/>
        <d v="1899-12-31T10:25:00" u="1"/>
        <d v="1900-01-02T21:25:00" u="1"/>
        <d v="1899-12-31T11:25:00" u="1"/>
        <d v="1900-01-02T22:25:00" u="1"/>
        <d v="1899-12-31T12:25:00" u="1"/>
        <d v="1900-01-02T23:25:00" u="1"/>
        <d v="1899-12-31T13:25:00" u="1"/>
        <d v="1899-12-31T14:25:00" u="1"/>
        <d v="1899-12-31T15:25:00" u="1"/>
        <d v="1899-12-31T16:25:00" u="1"/>
        <d v="1899-12-30T00:36:00" u="1"/>
        <d v="1899-12-31T17:25:00" u="1"/>
        <d v="1899-12-31T18:25:00" u="1"/>
        <d v="1899-12-31T19:25:00" u="1"/>
        <d v="1900-01-03T00:25:00" u="1"/>
        <d v="1899-12-31T20:25:00" u="1"/>
        <d v="1900-01-03T01:25:00" u="1"/>
        <d v="1899-12-31T21:25:00" u="1"/>
        <d v="1900-01-03T02:25:00" u="1"/>
        <d v="1899-12-31T22:25:00" u="1"/>
        <d v="1900-01-03T03:25:00" u="1"/>
        <d v="1899-12-31T23:25:00" u="1"/>
        <d v="1900-01-03T04:25:00" u="1"/>
        <d v="1900-01-03T05:25:00" u="1"/>
        <d v="1900-01-03T06:25:00" u="1"/>
        <d v="1900-01-03T07:25:00" u="1"/>
        <d v="1900-01-03T08:25:00" u="1"/>
        <d v="1900-01-03T09:25:00" u="1"/>
        <d v="1900-01-03T10:25:00" u="1"/>
        <d v="1900-01-01T00:25:00" u="1"/>
        <d v="1900-01-03T11:25:00" u="1"/>
        <d v="1900-01-01T01:25:00" u="1"/>
        <d v="1900-01-03T12:25:00" u="1"/>
        <d v="1900-01-01T02:25:00" u="1"/>
        <d v="1900-01-03T13:25:00" u="1"/>
        <d v="1900-01-01T03:25:00" u="1"/>
        <d v="1900-01-03T14:25:00" u="1"/>
        <d v="1900-01-01T04:25:00" u="1"/>
        <d v="1900-01-03T15:25:00" u="1"/>
        <d v="1900-01-01T05:25:00" u="1"/>
        <d v="1900-01-03T16:25:00" u="1"/>
        <d v="1900-01-01T06:25:00" u="1"/>
        <d v="1900-01-03T17:25:00" u="1"/>
        <d v="1900-01-01T07:25:00" u="1"/>
        <d v="1900-01-03T18:25:00" u="1"/>
        <d v="1900-01-01T08:25:00" u="1"/>
        <d v="1900-01-03T19:25:00" u="1"/>
        <d v="1900-01-01T09:25:00" u="1"/>
        <d v="1900-01-03T20:25:00" u="1"/>
        <d v="1900-01-01T10:25:00" u="1"/>
        <d v="1900-01-03T21:25:00" u="1"/>
        <d v="1899-12-30T00:25:00" u="1"/>
        <d v="1900-01-01T11:25:00" u="1"/>
        <d v="1900-01-03T22:25:00" u="1"/>
        <d v="1899-12-30T01:25:00" u="1"/>
        <d v="1900-01-01T12:25:00" u="1"/>
        <d v="1900-01-03T23:25:00" u="1"/>
        <d v="1899-12-30T02:25:00" u="1"/>
        <d v="1900-01-01T13:25:00" u="1"/>
        <d v="1899-12-30T03:25:00" u="1"/>
        <d v="1900-01-01T14:25:00" u="1"/>
        <d v="1899-12-30T04:25:00" u="1"/>
        <d v="1900-01-01T15:25:00" u="1"/>
        <d v="1899-12-30T05:25:00" u="1"/>
        <d v="1900-01-01T16:25:00" u="1"/>
        <d v="1899-12-30T06:25:00" u="1"/>
        <d v="1900-01-01T17:25:00" u="1"/>
        <d v="1899-12-30T07:25:00" u="1"/>
        <d v="1900-01-01T18:25:00" u="1"/>
        <d v="1899-12-30T08:25:00" u="1"/>
        <d v="1900-01-01T19:25:00" u="1"/>
        <d v="1900-01-04T00:25:00" u="1"/>
        <d v="1899-12-30T09:25:00" u="1"/>
        <d v="1900-01-01T20:25:00" u="1"/>
        <d v="1900-01-04T01:25:00" u="1"/>
        <d v="1899-12-30T10:25:00" u="1"/>
        <d v="1900-01-01T21:25:00" u="1"/>
        <d v="1900-01-04T02:25:00" u="1"/>
        <d v="1899-12-30T11:25:00" u="1"/>
        <d v="1900-01-01T22:25:00" u="1"/>
        <d v="1900-01-04T03:25:00" u="1"/>
        <d v="1899-12-30T12:25:00" u="1"/>
        <d v="1900-01-01T23:25:00" u="1"/>
        <d v="1900-01-04T04:25:00" u="1"/>
        <d v="1899-12-30T13:25:00" u="1"/>
        <d v="1900-01-04T05:25:00" u="1"/>
      </sharedItems>
    </cacheField>
    <cacheField name="Nombre" numFmtId="0">
      <sharedItems count="358">
        <s v="PAJARES DOMINGUEZ, Adrian"/>
        <s v="MURUA POZA, Aimar"/>
        <s v="ESTEBAN RODRIGUEZ, Marco"/>
        <s v="LASSA TODA, Pau"/>
        <s v="LASARTE TEJADA, Eñaut"/>
        <s v="SEGUROLA ULI, Ander"/>
        <s v="VALLE ARBIZA , Asier"/>
        <s v="ANGLADA AIZPURUA , Iker "/>
        <s v="TOBAR ARGAIZ, Ibai"/>
        <s v="OSTOLAZA TORRANO, Mikel"/>
        <s v="ARAMBURU SAN PEDRO, Asier"/>
        <s v="OLIDEN LIZARRIBAR, Aimar "/>
        <s v="ARZUBIALDE ELIZEGI, Jon"/>
        <s v="LABAKA LIZARAZU, Igor"/>
        <s v="HERNÁNDEZ SALSAMENDI , Alejandro "/>
        <s v="URANGA, Iban"/>
        <s v="MURILLO IRIARTE, Borja"/>
        <s v="AZURMENDI CUENYA, Gorka"/>
        <s v="SATRUSTEGI GARCÍA, Xabier"/>
        <s v="ETXABE, Joanes"/>
        <s v="TOBAR ORTIZ DE URBINA, Ciro"/>
        <s v="CASAS SANCHEZ, Mertxe"/>
        <s v="SOTO, Aitzol"/>
        <s v="AIZPURUA INCHAUSTI, Xabier"/>
        <s v="DIAZ, Josu"/>
        <s v="TERESA ZABALA, Ixma"/>
        <s v="HOYOS SETIEN, Xabier"/>
        <s v="PERLINES TORRES, Eritz"/>
        <s v="GALARRAGA LOPEZ, Unax"/>
        <s v="GORROCHATEGUI NANCLARES, Iñigo"/>
        <s v="SANZ ARANBURU, Izaskun"/>
        <s v="SANZ ARANBURU, Iñaki"/>
        <s v="ARREGI BARBA, Joanes"/>
        <s v="DEL TESO, Mario"/>
        <s v="URRESTI GOMEZ, Iñigo"/>
        <s v="CAMPANILLAS RIPALDA, Samuel"/>
        <s v="GARUZ MARIN, Arhane"/>
        <s v="VERGARA GABILONDO, Igotz"/>
        <s v="RUIZ CABESTANY, Jordi"/>
        <s v="CUADRADO, Mitxel"/>
        <s v="ARREGI ZUBIMENDI, Aitzol"/>
        <s v="MURUA URDANGARIN, Aitor"/>
        <s v="LATASA, Alex"/>
        <s v="USABIAGA ARTOLA, Kepa "/>
        <s v="MAIZ URANGA, Iñaki"/>
        <s v="CAMPANILLAS RIPALDA, Anne"/>
        <s v="MARTINENA GARMENDIA, Erik"/>
        <s v="MAZA GIRALDO, Miguel"/>
        <s v="AZPEITIA MONTES, Alvaro"/>
        <s v="OTEGUI, Ander"/>
        <s v="ERENTXUN MIKELARENA, Xabier"/>
        <s v="SANTOS NAVA , Roberto "/>
        <s v="BUENO, Julen"/>
        <s v="LAIN, Eric"/>
        <s v="BENDITO BARRIO, Juan"/>
        <s v="LAGAR TOSTADO, Javier"/>
        <s v="FERNANDEZ DE RETANA, Iñigo"/>
        <s v="LERTXUNDI, Iñigo"/>
        <s v="IMAZ PEREZ DE ARRILUZEA, Jon "/>
        <s v="AMILIBIA ARRUTI, Nerea"/>
        <s v="MIJOLE’ SOTO, Ignacio"/>
        <s v="MORENO GONZALEZ, Jose antonio"/>
        <s v="ZABALZA OSA, Hodei"/>
        <s v="ZABALZA SANCHEZ, Eneko"/>
        <s v="LOPEZ TEJADA, Iker"/>
        <s v="RÁNDEZ MARTÍN , Gaizka "/>
        <s v="ANDRÉS GONZÁLEZ , Raul"/>
        <s v="PIPAON TORRES, Adriana"/>
        <s v="AGUINAGALDE MUGICA, Arkaitz"/>
        <s v="MARTIN DEL GUAYO, Patricia"/>
        <s v="LOMBA SORRONDEGUI, Borja"/>
        <s v="ORBEGOZO SAGARZAZU, Nerea"/>
        <s v="SISTIAGA SANTAMARIA, Irati"/>
        <s v="LOPEZ UNANUA, Carmelo"/>
        <s v="JAKA GARCÍA , Ander"/>
        <s v="MELLADO AGUADO, Sergio"/>
        <s v="NATXIONDO ELORDI, Gorka"/>
        <s v="CASTELLANOS MARTIN, Aroa"/>
        <s v="BERISTAIN ARTETXE, Elena"/>
        <s v="AZURMENDI ZELAIA, Juantxo"/>
        <s v="AVELLO ITURRIAGAGOITIA, Carlos"/>
        <s v="ROSTRO VALLE, Martxel"/>
        <s v="REBOLLO RUIZ, Israel carlos"/>
        <s v="AGIRRE, Enaitz"/>
        <s v="ORBEGOZO  IBARGUREN, Jexus"/>
        <s v="RENGEL FRANCO, Maria"/>
        <s v="GONZALEZ ETXARRI, Mateo"/>
        <s v="OTEGUI REDONDO , Jon"/>
        <s v="DÍAZ DE OTALORA, Javier "/>
        <s v="SAEZ INSAUSTI, Iñigo"/>
        <s v="ATXUKARRO BARRUTIA , Arantxa "/>
        <s v="GARRIDO RAMOS , Ane"/>
        <s v="MARTIN MORO, Emiliano"/>
        <s v="ITURRI URIARTE, Iñaki "/>
        <s v="FERNANDEZ JIMENEZ, Nerea"/>
        <s v="BIENZOBAS BUENO, Francisco jose"/>
        <s v="BIENZOBAS FERNÁNDEZ-SANCHO, Olga"/>
        <s v="MORQUILLAS MADINAZCOITIA, Haritz"/>
        <s v="JIMÉNEZ ARRIADA, Juan carlos"/>
        <s v="RANERO MONTES, Carlos"/>
        <s v="RUIZ PRADA, Maialen"/>
        <s v="BALERDI ARRUEBARRENA, Javier"/>
        <s v=", Amiga olaia"/>
        <s v="ANTERO SANCHEZ, Olaia"/>
        <s v="GARMENDIA VARELA, Montse"/>
        <s v="GONZALEZ GONZÁLEZ , Miguel"/>
        <s v="GUERRERO AZPEITIA, Jara"/>
        <s v="MARTIN BENGOETXEA , Ainhoa"/>
        <s v="SAN JUAN ALONSO, Juan carlos"/>
        <s v="BELTRAN DE HEREDIA SAN JUAN, Maria "/>
        <s v="PIPAÓN ESCRIBANO, Boris"/>
        <s v="SALAMANCA VACA, Jose maría"/>
        <s v="ALTUBE GACIÑO, Juan ramon"/>
        <s v="OTEGI ZABALETA, Aloña"/>
        <s v="NIETO MARTIN, Daniel"/>
        <s v="FERNANDEZ GONZALEZ, Ritxar"/>
        <s v="GOMEZ JAUREGI, Iraia"/>
        <s v="MARTINEZ ITURRIA, Cristina"/>
        <s v="LASSA SUESCUN, Fernando"/>
        <s v="ZAPATA ZAPATA, Arantxa"/>
        <s v="FINCIAS SANTAMARIA , Isabel "/>
        <s v="ETXEBERRIA ULAIAR, Gaizka "/>
        <s v="ETXEBERRIA ULAIAR, Enara"/>
        <s v="FERNANDEZ MAIZTEGUI, Luis maria"/>
        <s v="MONZON CASADO, Carolina"/>
        <s v="GOMEZ ANDINO , Manu"/>
        <s v="ARRILLAGA SAGASTUME, Igone"/>
        <s v="IMAZ HOSTEINS, Inge"/>
        <s v="MITXELENA MUGUREZA, Maider"/>
        <s v="LOPETEGUI, Unai"/>
        <s v="EGUIMENDIA CHURRUCA, Jesus maria"/>
        <s v="OIANEDER BARANDIARAN, Xabier"/>
        <s v="GARCÍA LEÓN, Raquel"/>
        <s v="GRACIA, Maria"/>
        <s v="SOBRIDO, Ana isabel "/>
        <s v="FLORES CONDE, Anabel"/>
        <s v="MARTÍNEZ  FERNÁNDEZ, José  félix"/>
        <s v="MUGICA OLANO , Iciar "/>
        <s v="ESNAOLA AGESTA, Idoia"/>
        <s v=" "/>
        <s v="ANTERO SANCHEZ, Amiga olaia" u="1"/>
        <e v="#VALUE!" u="1"/>
        <s v="ROMAN DELGADO, Javier" u="1"/>
        <s v="SISTIAGA DE JUAN, Joakin" u="1"/>
        <s v="SOLANA, Juan carlos" u="1"/>
        <s v="FERNÁNDEZ-SANCHO TAHOCES, Ana suyapa" u="1"/>
        <s v="ERASUN BALLESTERO , Marijo" u="1"/>
        <s v="PAZOS ERASUN, Eneirtz " u="1"/>
        <s v="ELIZBURU CORTABARRIA, Galder " u="1"/>
        <e v="#N/A" u="1"/>
        <s v="LOMBA MARTIN, Miguel" u="1"/>
        <s v="ZULUETA MOZO, Telmo" u="1"/>
        <s v="AGOTE, Olatz " u="1"/>
        <s v="SOTO ZUBIZARRETA, Alain" u="1"/>
        <s v="GARMENDIA ANSOLA, Ibon" u="1"/>
        <s v="OLAZABAL ITURRALDE, Ane" u="1"/>
        <s v="ILARRAZ PALACIOS, Ion" u="1"/>
        <s v="OLIVA HERREROS, Ana" u="1"/>
        <s v="CRESPO CRUZ, Marina" u="1"/>
        <s v="PÉREZ ARRIBAS, Imanol" u="1"/>
        <s v="LACUNZA GARCIA, Iñigo" u="1"/>
        <s v="GALDONA JUANGO, Maite" u="1"/>
        <s v="SEMINARIO OTERO , Laura " u="1"/>
        <s v="ALDUNCIN GUTIERREZ , Idoia " u="1"/>
        <s v="BLANCO IGUIÑIZ, Ortzi" u="1"/>
        <s v="RINCÓN DE PABLO, Gonzalo" u="1"/>
        <s v="IDIGORAS, Irene" u="1"/>
        <s v="GRAS LEIÑENA, Oihan" u="1"/>
        <s v="TOME GASTESI, Iñaki" u="1"/>
        <s v="PORTU VICENTE, Josu" u="1"/>
        <s v="LECUMBERRI, Gorka" u="1"/>
        <s v="LARBURU GARCIA, Amaiur" u="1"/>
        <s v="AYALA DE LOS MOZOS, Jon" u="1"/>
        <s v="ARRIETA BAKAIKOA, Alvaro" u="1"/>
        <s v="ITURRALDE OÑATIBIA, Ibon" u="1"/>
        <s v="AGOTE LÓPEZ, Haritz" u="1"/>
        <s v="URIARTE PONS, Elene" u="1"/>
        <s v="IZAGUIRRE AYERBE, Maite" u="1"/>
        <s v="LUZURIAGA AZQUETA, Jaime" u="1"/>
        <s v="SUBIZA IZAGUIRRE, Javier" u="1"/>
        <s v="OZCOIDI FERNANDEZ-VELILLA, Asier" u="1"/>
        <s v="SUBERVIOLA, Ion" u="1"/>
        <s v="ALONSO ROLDAN, Miguel" u="1"/>
        <s v="ALTUNA BARANDIARAN, Emma" u="1"/>
        <s v="DE LA FUENTE ZURUTUZA, Kaiet" u="1"/>
        <s v="DE LA FUENTE  ZURUTUZA, Katia" u="1"/>
        <s v="ONA LARUMBE, Iñigo" u="1"/>
        <s v="GOIKOETXEA, Ignacio" u="1"/>
        <s v="SARASOLA BEDOYA, Julen" u="1"/>
        <s v="AZURMENDI CUENYA, Markel" u="1"/>
        <s v="BENGOECHEA URGELL, Miriam" u="1"/>
        <s v="SEGUROLA  ULI, Ander" u="1"/>
        <s v="MANCHADO FRIAS, Borja" u="1"/>
        <s v="ALBERDI URRUTIA, Iosune" u="1"/>
        <s v="CHAVARREN, Xabier" u="1"/>
        <s v="BRETON AZPIROZ, Ivan" u="1"/>
        <s v="OTAÑO MAIZA, Bixen" u="1"/>
        <s v="URIA GONZALEZ, Urtzi" u="1"/>
        <s v="MERCHAN GOITIA, Endika" u="1"/>
        <s v="ORDÓÑEZ CUENCA, Martín" u="1"/>
        <s v="CASTELLÓN BASURKO, Jon ander" u="1"/>
        <s v="CASTELLÓN NÚÑEZ, Naroa" u="1"/>
        <s v="TRECET, Nerea" u="1"/>
        <s v="LOYARTE, Joseba" u="1"/>
        <s v="TOME GASTESI, Xabier" u="1"/>
        <s v="INSAUSTI VIDAURRE, Nahia" u="1"/>
        <s v="ABDI, Kamel" u="1"/>
        <s v="BADIOLA ZORZANO, Andoni" u="1"/>
        <s v="DIAZ DE OTALORA URIARTE, Javier" u="1"/>
        <s v="UNCETA ALEGRE, Erik" u="1"/>
        <s v="BERNET SEÑORAN, Izaro" u="1"/>
        <s v="SOBRIDO PAREDES, Anais" u="1"/>
        <s v="AYALA DE LOS MOZOS, Danel" u="1"/>
        <s v="URDANPILLETA LARZABAL, Asier" u="1"/>
        <s v="PAZOS, Ibai" u="1"/>
        <s v="ALONSO OLANO, Jon" u="1"/>
        <s v="ARRUE DE LA ROSA, Joanes" u="1"/>
        <s v="BALERDI, Iñigo" u="1"/>
        <s v="DAVIS ARBELAITZ, Clair" u="1"/>
        <s v="ELORTEGI SAN JOSE, Xabier" u="1"/>
        <s v="MARTINEZ TRINIDAD, Alberto" u="1"/>
        <s v="NUÑEZ AGUADO, Nora" u="1"/>
        <s v="HERNANDEZ CARO, M jose" u="1"/>
        <s v="PLAZA GARCIA, Marta" u="1"/>
        <s v="MARTINEZ DE TREVIÑO ANCÍN, Edurne" u="1"/>
        <s v="BERNET, Oscar" u="1"/>
        <s v="CUENCA BAEZ, Jesus" u="1"/>
        <s v="MEDEL MONTES, Juan" u="1"/>
        <s v="GONZALEZ REY, Iñigo" u="1"/>
        <s v="ALONSO SÁNCHEZ, Nerea" u="1"/>
        <s v="CASTRO CIGANDA, Amina" u="1"/>
        <s v="UBETAGOYENA, Olatz" u="1"/>
        <s v="MIGUEL CRESPO, Oscar" u="1"/>
        <s v="SUKUNZA GOMEZ, Aimar" u="1"/>
        <s v="JIMENEZ MORALES, Julia" u="1"/>
        <s v="JIMÉNEZ GONZALEZ, Yumura" u="1"/>
        <s v="SMITHERS BERNARAS, Mikel" u="1"/>
        <s v="ARBELAITZ ALVAREZ, Libe" u="1"/>
        <s v="URRA BARRERO, Xabier" u="1"/>
        <s v="QUEREJETA PÉREZ, Miguel" u="1"/>
        <s v="PRADERA FERNANDEZ, Markel" u="1"/>
        <s v="FADRIQUE FADRIQUE, Peio" u="1"/>
        <s v="ETXEBESTE ARRIETA, Garikoitz" u="1"/>
        <s v="OLIDEN LIZARRIBAR, Aimar" u="1"/>
        <s v="ALFARO SAN ILDEFONSO, Peru" u="1"/>
        <s v="SOTO DE DIEGO, Victor" u="1"/>
        <s v="URRETAVIZCAYA, Maialen" u="1"/>
        <s v="INCIARTE, Gael" u="1"/>
        <s v="SERÉN PÉREZ, Mikel" u="1"/>
        <s v="RUIZ MÚGICA, Gabriel" u="1"/>
        <s v="PAÑENZUELA ALBERDI, Ismael" u="1"/>
        <s v="FONTAN OYAGUE, Izaro" u="1"/>
        <s v="AIGBE, Bright" u="1"/>
        <s v="MIGUEL MONTES, Xabier" u="1"/>
        <s v="APALATEGI ALKORTA, June" u="1"/>
        <s v="AGOTE DAZA, Mikel" u="1"/>
        <s v="BIAIN URKIZU, Edurne" u="1"/>
        <s v="ARSUAGA ALBENIZ, Mikel" u="1"/>
        <s v="GARCIA RESA, Erika" u="1"/>
        <s v="ITURZAETA VALENCIANO, Ane" u="1"/>
        <s v="IRAZUSTA ARISTIZABAL, Oier" u="1"/>
        <s v="MARQUET IMAZ, Jon" u="1"/>
        <s v="BAZAN ESCUDERO, Garazi" u="1"/>
        <s v="GARCIA AGIRREGABIRIA, Andrea" u="1"/>
        <s v="VALLEJO, Maria teresa" u="1"/>
        <s v="GONZALEZ VILLAR, Marta" u="1"/>
        <s v="SANZ IZAGUIRRE, Andrea" u="1"/>
        <s v="ELOLA ELIZALDE, Jose Mª" u="1"/>
        <s v="GSELL, Christopher" u="1"/>
        <s v="IRADI MITXELENA, Ander" u="1"/>
        <s v="GRACIA VALLEJO, Maria" u="1"/>
        <s v="GOÑI ZABALA, Xanti" u="1"/>
        <s v="TOME BRIZ, Fernando" u="1"/>
        <s v="UBETAGOYENA, Inaxio" u="1"/>
        <s v="MELLADO, Sergio" u="1"/>
        <s v="PEREZ ARRILLAGA, Christian" u="1"/>
        <s v="SANZ IZAGUIRRE, Iñigo" u="1"/>
        <s v="JIMÉNEZ VÁZQUEZ, Txomin" u="1"/>
        <s v="ORBEGOZO IBARGUREN, Jexus" u="1"/>
        <s v="PLATA IRURETAGOIENA, Emma" u="1"/>
        <s v="CAMPANILAS RIPALDA, Samuel" u="1"/>
        <s v="GARCIA AGIRREGABIRIA, Lucia" u="1"/>
        <s v="LASA OTAMENDI, Igone" u="1"/>
        <s v="ÁBALOS CAMPOY, Aitana" u="1"/>
        <s v="JIMENEZ VAZQUEZ, Txomin" u="1"/>
        <s v="AGOTE SÁNCHEZ, Olatz" u="1"/>
        <s v="CARRASCOSO SANZ, Iñaki" u="1"/>
        <s v="INSAUSTI VIDAURRE, Janire" u="1"/>
        <s v="GAY, Ralph" u="1"/>
        <s v="COCA TAPIA, Naroa" u="1"/>
        <s v="GARCÍA CELORRIO, Vera" u="1"/>
        <s v="GARZÓN MARTÍN, Fernando" u="1"/>
        <s v="ARANBURU FERNÁNDEZ, Imanol" u="1"/>
        <s v="LARRARTE OLALLA, Aritz" u="1"/>
        <s v="JIMENEZ JEREZ, Celia" u="1"/>
        <s v="ANDRES GONZALEZ, Raul" u="1"/>
        <s v="LARRUMBIDE ADARRAGA, Mikel" u="1"/>
        <s v="PRADOS ANCIN, Myriam" u="1"/>
        <s v="EGUIMENDIA TXURRUKA, Jesus maria" u="1"/>
        <s v="GONZÁLEZ GETE, Imanol" u="1"/>
        <s v="AYALA DE LOS MOZOS, Alex" u="1"/>
        <s v="GONZÁLEZ ESCUDERO, Julia" u="1"/>
        <s v="FERNANDEZ GONZALEZ, Ricardo" u="1"/>
        <s v="LOPEZ ENCISO, Nahia" u="1"/>
        <s v="GASTESI LARRAÑAGA, Ane" u="1"/>
        <s v="SOMOVILLA HERRERO, Unai geovany" u="1"/>
        <s v="PEREZ ARRILLAGA, Oliver" u="1"/>
        <s v="CUADRADO DE LA FUENTE, Mitxel" u="1"/>
        <s v="SEREN, Jon" u="1"/>
        <s v="QUEREJETA, Ibon" u="1"/>
        <s v="ZABALZA SANCHEZ, Peru" u="1"/>
        <s v="GARCIA AGIRREGABIRIA, Udane" u="1"/>
        <s v="PRADOS ANCIN, Myrim" u="1"/>
        <s v="AGIRREZABALA ZUBELDIA, Xabier" u="1"/>
        <s v="URBIETA ORUESAGASTI, Kepa" u="1"/>
        <s v="OTEGI, Ander" u="1"/>
        <s v="LAMOSA ARZAC, Nora" u="1"/>
        <s v="PEREZ ARRIBAS, Imanol" u="1"/>
        <s v="AIZARNA LOPETEGUI, Elene" u="1"/>
        <s v="JORCIN BRUSCIOTTI, Aritz" u="1"/>
        <s v="RUIZ VALLEJO, Marko" u="1"/>
        <s v="SISTIAGA LOPEZ, Maren" u="1"/>
        <s v="AURKIA ZAPIRAIN, Iñigo" u="1"/>
        <s v="DANBORENEA, Luis" u="1"/>
        <s v="AGOTE SÁNCHEZ, Iker" u="1"/>
        <s v="ESCRIBANO MARTINEZ, Oier" u="1"/>
        <s v="JIMENEZ MORALES, Sara" u="1"/>
        <s v="MUJIKA DUMALL, Iosu" u="1"/>
        <s v="MARIÑO APEZTEGUIA, Eneko" u="1"/>
        <s v="DAGUERRESSAR PUERTOLLANO, Germán" u="1"/>
        <s v="ANDRÉS GONZÁLEZ, Raúl" u="1"/>
        <s v="AVELLO GOROSTIDI, Pedro" u="1"/>
        <s v="CRESPO CRUZ, Marina izaskun" u="1"/>
        <s v="VECINO VECINO, Mónica" u="1"/>
        <s v="CIRIZA, Paul" u="1"/>
        <s v="LARRARTE, Joseba" u="1"/>
        <s v="USANDIZAGA, Julen" u="1"/>
        <s v="BELTZA DE MIGUEL, Aintzane" u="1"/>
        <s v="GUTIERREZ, Gari" u="1"/>
        <s v="MATE CASADO, Eva" u="1"/>
        <s v="LUZURIAGA AZQUETA, Pablo" u="1"/>
        <s v="IRIGOIEN ODRIOZOLA, Aitor" u="1"/>
        <s v="GARITAGOITIA CAMIO, Itsaso" u="1"/>
        <s v="BRAVO OIARBIDE, Garikoitz" u="1"/>
        <s v="GURRUTXAGA PEREZ, Maialen" u="1"/>
        <s v="URBIETA ORUESAGASTI, Mara" u="1"/>
        <s v="URRA BARRERO, Unai" u="1"/>
        <s v="ALTUNA VEGAS, Ramón" u="1"/>
        <s v="GURRUTXAGA BEREZIARTUA, Ignacio" u="1"/>
        <s v="PEREZ, Raquel" u="1"/>
        <s v="SORET DEL RIO, Laia" u="1"/>
        <s v="CASTELLÓN NÚÑEZ, Laura" u="1"/>
        <s v="OTEGUI ITURRIZA, Ander" u="1"/>
        <s v="ANTUNEZ LOPEZ, Francisco miguel" u="1"/>
        <s v="INCIARTE, Owen" u="1"/>
        <s v="FERNANDEZ VILLAR, Mar" u="1"/>
        <s v="SAN SEBASTIÁN GAJATE, Noah" u="1"/>
        <s v="DE LA FUENTE ZURUTUZA, Maui" u="1"/>
      </sharedItems>
    </cacheField>
    <cacheField name="Año" numFmtId="0">
      <sharedItems containsMixedTypes="1" containsNumber="1" containsInteger="1" minValue="1900" maxValue="2014" count="67">
        <n v="1998"/>
        <n v="2003"/>
        <n v="2009"/>
        <n v="1997"/>
        <n v="1994"/>
        <n v="1992"/>
        <n v="1988"/>
        <n v="1999"/>
        <n v="2004"/>
        <n v="2002"/>
        <n v="1974"/>
        <n v="2006"/>
        <n v="1963"/>
        <n v="1905"/>
        <n v="1989"/>
        <n v="1982"/>
        <n v="2001"/>
        <n v="1975"/>
        <n v="2005"/>
        <n v="1971"/>
        <n v="1972"/>
        <n v="2000"/>
        <n v="1987"/>
        <n v="1996"/>
        <n v="2007"/>
        <n v="1985"/>
        <n v="1978"/>
        <n v="1956"/>
        <n v="1968"/>
        <n v="1970"/>
        <n v="1969"/>
        <n v="2008"/>
        <n v="1976"/>
        <n v="1967"/>
        <n v="1965"/>
        <n v="1977"/>
        <n v="1984"/>
        <n v="1979"/>
        <n v="1993"/>
        <n v="1981"/>
        <n v="1973"/>
        <n v="1960"/>
        <n v="1959"/>
        <n v="1986"/>
        <n v="1962"/>
        <n v="1966"/>
        <n v="1954"/>
        <n v="1900"/>
        <n v="1991"/>
        <n v="1953"/>
        <n v="1952"/>
        <n v="1990"/>
        <n v="1980"/>
        <n v="1983"/>
        <n v="1957"/>
        <s v=" "/>
        <n v="1950" u="1"/>
        <n v="1961" u="1"/>
        <n v="1958" u="1"/>
        <n v="2013" u="1"/>
        <n v="2011" u="1"/>
        <n v="1964" u="1"/>
        <n v="1995" u="1"/>
        <n v="2014" u="1"/>
        <n v="1955" u="1"/>
        <n v="2012" u="1"/>
        <n v="2010" u="1"/>
      </sharedItems>
    </cacheField>
    <cacheField name="M/F" numFmtId="0">
      <sharedItems count="4">
        <s v="M"/>
        <s v="F"/>
        <s v=" "/>
        <e v="#N/A" u="1"/>
      </sharedItems>
    </cacheField>
    <cacheField name="Cat" numFmtId="0">
      <sharedItems count="10">
        <s v="S"/>
        <s v="C"/>
        <s v="V"/>
        <s v="J"/>
        <s v="JV"/>
        <s v=" "/>
        <e v="#N/A" u="1"/>
        <s v="A" u="1"/>
        <s v="I" u="1"/>
        <s v="B" u="1"/>
      </sharedItems>
    </cacheField>
    <cacheField name="Club/Colegio" numFmtId="0">
      <sharedItems containsMixedTypes="1" containsNumber="1" containsInteger="1" minValue="0" maxValue="0" count="43">
        <s v="C.A. El Prado"/>
        <s v="Peñota Dental Alusigma Triathlon Team"/>
        <s v="Independiente"/>
        <s v="Basapiztiak"/>
        <s v="Super Amara BAT"/>
        <s v="C. D. Ciclista Vibike"/>
        <s v="Yepa Triatloi Kluba"/>
        <s v="Atlético San Sebastián "/>
        <s v="Jakintza"/>
        <s v="Araxes"/>
        <s v="Atlético San Sebastián  "/>
        <s v="Lotme K.K."/>
        <s v="Ixilpen"/>
        <s v="Atlético San Sebastián"/>
        <s v="Estrailurtarrak"/>
        <s v="Real Sociedad Atletismo"/>
        <s v="Fc Barcelona"/>
        <s v="Zumeatarra Kirol Taldea"/>
        <s v="Bolitas Anaiak"/>
        <s v="Zumeatarra Triatloi Taldea"/>
        <s v="Denontzat Ocr"/>
        <s v="Donosti Dolphins"/>
        <s v="Maraton Jerez"/>
        <s v="Atletico Renteria "/>
        <s v="Thames Valley Harriers"/>
        <s v="Cd Vasconia "/>
        <s v="Vasconia"/>
        <s v="Zte Codeam Zarautz"/>
        <s v="Dantzaleku-Sakana"/>
        <s v="Club Atlético Renteria "/>
        <s v="Leartiadi Sos Kirol Kluba"/>
        <s v="Erlaitz Mendi Taldea"/>
        <s v="Kemen Club Depotivo "/>
        <s v="Kemen Club Depotivo"/>
        <s v="Triku"/>
        <s v="Goierri Garaia"/>
        <s v="Oarsotri "/>
        <s v="Donostiarrak"/>
        <s v="Berabera"/>
        <s v="Korrikazaleak"/>
        <s v="C.D.Hernani,Donostiarrak,Virgen Del Espino"/>
        <s v=" "/>
        <n v="0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user" refreshedDate="45283.779124189816" createdVersion="5" refreshedVersion="8" minRefreshableVersion="3" recordCount="249" xr:uid="{00000000-000A-0000-FFFF-FFFF12010000}">
  <cacheSource type="worksheet">
    <worksheetSource name="INSC"/>
  </cacheSource>
  <cacheFields count="7">
    <cacheField name="Dorsal" numFmtId="0">
      <sharedItems containsSemiMixedTypes="0" containsString="0" containsNumber="1" containsInteger="1" minValue="0" maxValue="998" count="181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33"/>
        <n v="34"/>
        <n v="35"/>
        <n v="36"/>
        <n v="37"/>
        <n v="38"/>
        <n v="39"/>
        <n v="40"/>
        <n v="41"/>
        <n v="42"/>
        <n v="43"/>
        <n v="44"/>
        <n v="45"/>
        <n v="46"/>
        <n v="47"/>
        <n v="48"/>
        <n v="49"/>
        <n v="50"/>
        <n v="51"/>
        <n v="52"/>
        <n v="53"/>
        <n v="54"/>
        <n v="55"/>
        <n v="56"/>
        <n v="57"/>
        <n v="58"/>
        <n v="59"/>
        <n v="60"/>
        <n v="61"/>
        <n v="62"/>
        <n v="63"/>
        <n v="64"/>
        <n v="65"/>
        <n v="66"/>
        <n v="67"/>
        <n v="68"/>
        <n v="69"/>
        <n v="70"/>
        <n v="71"/>
        <n v="72"/>
        <n v="73"/>
        <n v="74"/>
        <n v="75"/>
        <n v="76"/>
        <n v="77"/>
        <n v="78"/>
        <n v="79"/>
        <n v="80"/>
        <n v="81"/>
        <n v="82"/>
        <n v="83"/>
        <n v="84"/>
        <n v="85"/>
        <n v="86"/>
        <n v="87"/>
        <n v="88"/>
        <n v="89"/>
        <n v="90"/>
        <n v="91"/>
        <n v="92"/>
        <n v="93"/>
        <n v="94"/>
        <n v="95"/>
        <n v="96"/>
        <n v="97"/>
        <n v="98"/>
        <n v="99"/>
        <n v="100"/>
        <n v="101"/>
        <n v="102"/>
        <n v="103"/>
        <n v="104"/>
        <n v="105"/>
        <n v="106"/>
        <n v="107"/>
        <n v="108"/>
        <n v="109"/>
        <n v="110"/>
        <n v="111"/>
        <n v="112"/>
        <n v="113"/>
        <n v="114"/>
        <n v="115"/>
        <n v="116"/>
        <n v="117"/>
        <n v="118"/>
        <n v="119"/>
        <n v="120"/>
        <n v="121"/>
        <n v="122"/>
        <n v="123"/>
        <n v="124"/>
        <n v="125"/>
        <n v="126"/>
        <n v="127"/>
        <n v="128"/>
        <n v="129"/>
        <n v="130"/>
        <n v="131"/>
        <n v="132"/>
        <n v="133"/>
        <n v="134"/>
        <n v="135"/>
        <n v="136"/>
        <n v="137"/>
        <n v="138"/>
        <n v="139"/>
        <n v="140"/>
        <n v="141"/>
        <n v="142"/>
        <n v="143"/>
        <n v="144"/>
        <n v="145"/>
        <n v="146"/>
        <n v="147"/>
        <n v="148"/>
        <n v="149"/>
        <n v="150"/>
        <n v="151"/>
        <n v="152"/>
        <n v="153"/>
        <n v="154"/>
        <n v="155"/>
        <n v="156"/>
        <n v="157"/>
        <n v="158"/>
        <n v="159"/>
        <n v="160"/>
        <n v="161"/>
        <n v="162"/>
        <n v="163"/>
        <n v="0"/>
        <n v="994" u="1"/>
        <n v="301" u="1"/>
        <n v="304" u="1"/>
        <n v="993" u="1"/>
        <n v="307" u="1"/>
        <n v="992" u="1"/>
        <n v="300" u="1"/>
        <n v="998" u="1"/>
        <n v="303" u="1"/>
        <n v="991" u="1"/>
        <n v="306" u="1"/>
        <n v="997" u="1"/>
        <n v="996" u="1"/>
        <n v="302" u="1"/>
        <n v="305" u="1"/>
        <n v="995" u="1"/>
        <n v="266" u="1"/>
      </sharedItems>
    </cacheField>
    <cacheField name="Nombre" numFmtId="0">
      <sharedItems count="225">
        <s v="Jon"/>
        <s v="Adrian"/>
        <s v="Aimar"/>
        <s v="Eñaut"/>
        <s v="Nerea"/>
        <s v="Arhane"/>
        <s v="Iker"/>
        <s v="Joanes"/>
        <s v="Xabier"/>
        <s v="Ritxar"/>
        <s v="Javier "/>
        <s v="Boris"/>
        <s v="Ane"/>
        <s v="Ander"/>
        <s v="Javier"/>
        <s v="Marco"/>
        <s v="Miguel"/>
        <s v="Igor"/>
        <s v="Alex"/>
        <s v="Telmo"/>
        <s v="Haritz"/>
        <s v="Olatz "/>
        <s v="Isabel "/>
        <s v="Aroa"/>
        <s v="Ibai"/>
        <s v="Alejandro "/>
        <s v="Alain"/>
        <s v="Samuel"/>
        <s v="Anne"/>
        <s v="Adriana"/>
        <s v="Inge"/>
        <s v="Julen"/>
        <s v="Mario"/>
        <s v="Eric"/>
        <s v="Jara"/>
        <s v="Irati"/>
        <s v="Iñigo"/>
        <s v="Enaitz"/>
        <s v="Aimar "/>
        <s v="Daniel"/>
        <s v="Juan carlos"/>
        <s v="Ibon"/>
        <s v="Iñaki"/>
        <s v="Patricia"/>
        <s v="Borja"/>
        <s v="Alvaro"/>
        <s v="Ion"/>
        <s v="Iban"/>
        <s v="Arantxa"/>
        <s v="Ana"/>
        <s v="Marina"/>
        <s v="Imanol"/>
        <s v="Aitor"/>
        <s v="Mikel"/>
        <s v="Ainhoa"/>
        <s v="Mateo"/>
        <s v="Mertxe"/>
        <s v="Jexus"/>
        <s v="Gaizka "/>
        <s v="Carolina"/>
        <s v="Manu"/>
        <s v="Juan ramon"/>
        <s v="Maite"/>
        <s v="Laura "/>
        <s v="Igone"/>
        <s v="Idoia "/>
        <s v="Ortzi"/>
        <s v="Iñaki "/>
        <s v="Roberto "/>
        <s v="Gonzalo"/>
        <s v="Ciro"/>
        <s v="Jesus maria"/>
        <s v="Juantxo"/>
        <s v="Iker "/>
        <s v="Ignacio"/>
        <s v="Maria"/>
        <s v="Raul"/>
        <s v="Aitzol"/>
        <s v="Jose maría"/>
        <s v="Josu"/>
        <s v="Anabel"/>
        <s v="Kepa "/>
        <s v="Ixma"/>
        <s v="Mitxel"/>
        <s v="Raquel"/>
        <s v="Ana isabel "/>
        <s v="Elena"/>
        <s v="Asier"/>
        <s v="Igotz"/>
        <s v="Arkaitz"/>
        <s v="Unai"/>
        <s v="Maider"/>
        <s v="Maria "/>
        <s v="Maialen"/>
        <s v="Montse"/>
        <s v="Cristina"/>
        <s v="Iraia"/>
        <s v="Joakin"/>
        <s v="Israel carlos"/>
        <s v="Arantxa "/>
        <s v="Idoia"/>
        <s v="Emiliano"/>
        <s v="Erik"/>
        <s v="Jose antonio"/>
        <s v="Olaia"/>
        <s v="Sergio"/>
        <s v="Aloña"/>
        <s v="Martxel"/>
        <s v="Olga"/>
        <s v="Ana suyapa"/>
        <s v="Luis maria"/>
        <s v="Francisco jose"/>
        <s v="Marijo"/>
        <s v="Eneirtz "/>
        <s v="Enara"/>
        <s v="Eritz"/>
        <s v="José  félix"/>
        <s v="Galder "/>
        <s v="Eneko"/>
        <s v="Hodei"/>
        <s v="Iciar "/>
        <s v="Jon "/>
        <s v="Gorka"/>
        <s v="Pau"/>
        <s v="Fernando"/>
        <s v="Carlos"/>
        <s v="Jordi"/>
        <s v="Unax"/>
        <s v="Carmelo"/>
        <s v="Izaskun"/>
        <s v="Juan"/>
        <s v="Amiga olaia"/>
        <s v=" "/>
        <e v="#VALUE!" u="1"/>
        <s v="June" u="1"/>
        <s v="Iosu" u="1"/>
        <s v="Owen" u="1"/>
        <s v="Oihan" u="1"/>
        <s v="Alicia" u="1"/>
        <s v="Egoitz" u="1"/>
        <s v="Martín" u="1"/>
        <s v="Txomin" u="1"/>
        <s v="Nora" u="1"/>
        <s v="Peio" u="1"/>
        <s v="Andrea" u="1"/>
        <s v="Emma" u="1"/>
        <s v="Aritz" u="1"/>
        <s v="Lucia" u="1"/>
        <s v="Martha" u="1"/>
        <s v="Jorge" u="1"/>
        <s v="Aintzane" u="1"/>
        <s v="Germán" u="1"/>
        <s v="Irene" u="1"/>
        <s v="Raúl" u="1"/>
        <s v="Vera" u="1"/>
        <s v="Libe" u="1"/>
        <s v="Francisco" u="1"/>
        <s v="Danel" u="1"/>
        <s v="Laura" u="1"/>
        <s v="Myriam" u="1"/>
        <s v="Josune" u="1"/>
        <s v="Izaro" u="1"/>
        <s v="Andoni" u="1"/>
        <s v="Harkaitz" u="1"/>
        <s v="Luis" u="1"/>
        <s v="Oier" u="1"/>
        <s v="Naroa" u="1"/>
        <s v="Mara" u="1"/>
        <s v="Gael" u="1"/>
        <s v="Tomás " u="1"/>
        <s v="Elene" u="1"/>
        <s v="Andrés" u="1"/>
        <s v="Pedro" u="1"/>
        <s v="Marta" u="1"/>
        <s v="Janire" u="1"/>
        <s v="José felix " u="1"/>
        <s v="Iván" u="1"/>
        <s v="Ismael" u="1"/>
        <s v="Îria" u="1"/>
        <s v="Oscar" u="1"/>
        <s v="Garikoitz" u="1"/>
        <s v="Fran" u="1"/>
        <s v="Julia" u="1"/>
        <s v="Kepa" u="1"/>
        <s v="Erika" u="1"/>
        <s v="Francisco miguel" u="1"/>
        <s v="Joseba" u="1"/>
        <s v="Angel" u="1"/>
        <s v="Amaiur" u="1"/>
        <s v="Paul" u="1"/>
        <s v="M jose" u="1"/>
        <s v="Jon ander" u="1"/>
        <s v="Maui" u="1"/>
        <s v="Nahia" u="1"/>
        <s v="Olatz" u="1"/>
        <s v="Marina izaskun" u="1"/>
        <s v="Laia" u="1"/>
        <s v="Asier " u="1"/>
        <s v="Katia" u="1"/>
        <s v="Endika" u="1"/>
        <s v="Peru" u="1"/>
        <s v="Mar" u="1"/>
        <s v="Inaxio" u="1"/>
        <s v="Oihana" u="1"/>
        <s v="Edurne" u="1"/>
        <s v="Yumura" u="1"/>
        <s v="David leonardo" u="1"/>
        <s v="Eva" u="1"/>
        <s v="Ivan" u="1"/>
        <s v="Îrune" u="1"/>
        <s v="Aratz" u="1"/>
        <s v="Kaiet" u="1"/>
        <s v="Pablo" u="1"/>
        <s v="Udane" u="1"/>
        <s v="Iosune" u="1"/>
        <s v="Ricardo" u="1"/>
        <s v="Sara" u="1"/>
        <s v="Noah" u="1"/>
        <s v="Clair" u="1"/>
        <s v="Diego " u="1"/>
        <s v="Markel" u="1"/>
        <s v="Mónica" u="1"/>
        <s v="Amina" u="1"/>
        <s v="Anais" u="1"/>
        <s v="Miriam" u="1"/>
      </sharedItems>
    </cacheField>
    <cacheField name="Apellidos" numFmtId="0">
      <sharedItems count="305">
        <s v="ARZUBIALDE ELIZEGI"/>
        <s v="PAJARES DOMINGUEZ"/>
        <s v="MURUA POZA"/>
        <s v="LASARTE TEJADA"/>
        <s v="AMILIBIA ARRUTI"/>
        <s v="GARUZ MARIN"/>
        <s v="LOPEZ TEJADA"/>
        <s v="ARREGI BARBA"/>
        <s v="ERENTXUN MIKELARENA"/>
        <s v="FERNANDEZ GONZALEZ"/>
        <s v="DÍAZ DE OTALORA"/>
        <s v="PIPAÓN ESCRIBANO"/>
        <s v="GARRIDO RAMOS "/>
        <s v="OIANEDER BARANDIARAN"/>
        <s v="SEGUROLA ULI"/>
        <s v="BALERDI ARRUEBARRENA"/>
        <s v="ETXABE"/>
        <s v="ESTEBAN RODRIGUEZ"/>
        <s v="LOMBA MARTIN"/>
        <s v="LABAKA LIZARAZU"/>
        <s v="LATASA"/>
        <s v="ZULUETA MOZO"/>
        <s v="MORQUILLAS MADINAZCOITIA"/>
        <s v="AGOTE"/>
        <s v="FINCIAS SANTAMARIA "/>
        <s v="CASTELLANOS MARTIN"/>
        <s v="TOBAR ARGAIZ"/>
        <s v="HERNÁNDEZ SALSAMENDI "/>
        <s v="SOTO ZUBIZARRETA"/>
        <s v="CAMPANILLAS RIPALDA"/>
        <s v="PIPAON TORRES"/>
        <s v="IMAZ HOSTEINS"/>
        <s v="BUENO"/>
        <s v="OTEGUI REDONDO "/>
        <s v="DEL TESO"/>
        <s v="LAIN"/>
        <s v="GUERRERO AZPEITIA"/>
        <s v="ORBEGOZO SAGARZAZU"/>
        <s v="SISTIAGA SANTAMARIA"/>
        <s v="LERTXUNDI"/>
        <s v="AGIRRE"/>
        <s v="OLIDEN LIZARRIBAR"/>
        <s v="NIETO MARTIN"/>
        <s v="SAN JUAN ALONSO"/>
        <s v="GARMENDIA ANSOLA"/>
        <s v="OLAZABAL ITURRALDE"/>
        <s v="MAIZ URANGA"/>
        <s v="MARTIN DEL GUAYO"/>
        <s v="LOMBA SORRONDEGUI"/>
        <s v="AZPEITIA MONTES"/>
        <s v="ILARRAZ PALACIOS"/>
        <s v="URANGA"/>
        <s v="ZAPATA ZAPATA"/>
        <s v="OLIVA HERREROS"/>
        <s v="CRESPO CRUZ"/>
        <s v="PÉREZ ARRIBAS"/>
        <s v="MURUA URDANGARIN"/>
        <s v="OSTOLAZA TORRANO"/>
        <s v="MAZA GIRALDO"/>
        <s v="MARTIN BENGOETXEA "/>
        <s v="GONZALEZ ETXARRI"/>
        <s v="LACUNZA GARCIA"/>
        <s v="CASAS SANCHEZ"/>
        <s v="ORBEGOZO  IBARGUREN"/>
        <s v="LAGAR TOSTADO"/>
        <s v="ETXEBERRIA ULAIAR"/>
        <s v="MONZON CASADO"/>
        <s v="GOMEZ ANDINO "/>
        <s v="GONZALEZ GONZÁLEZ "/>
        <s v="ALTUBE GACIÑO"/>
        <s v="GALDONA JUANGO"/>
        <s v="SEMINARIO OTERO "/>
        <s v="ARRILLAGA SAGASTUME"/>
        <s v="RÁNDEZ MARTÍN "/>
        <s v="ALDUNCIN GUTIERREZ "/>
        <s v="BLANCO IGUIÑIZ"/>
        <s v="FERNANDEZ JIMENEZ"/>
        <s v="ITURRI URIARTE"/>
        <s v="SANTOS NAVA "/>
        <s v="RINCÓN DE PABLO"/>
        <s v="AIZPURUA INCHAUSTI"/>
        <s v="GORROCHATEGUI NANCLARES"/>
        <s v="TOBAR ORTIZ DE URBINA"/>
        <s v="OTEGUI"/>
        <s v="EGUIMENDIA CHURRUCA"/>
        <s v="AZURMENDI ZELAIA"/>
        <s v="ANGLADA AIZPURUA "/>
        <s v="MIJOLE’ SOTO"/>
        <s v="GRACIA"/>
        <s v="ANDRÉS GONZÁLEZ "/>
        <s v="SOTO"/>
        <s v="SALAMANCA VACA"/>
        <s v="ROMAN DELGADO"/>
        <s v="DIAZ"/>
        <s v="FLORES CONDE"/>
        <s v="USABIAGA ARTOLA"/>
        <s v="TERESA ZABALA"/>
        <s v="CUADRADO"/>
        <s v="GARCÍA LEÓN"/>
        <s v="SOBRIDO"/>
        <s v="BERISTAIN ARTETXE"/>
        <s v="ARAMBURU SAN PEDRO"/>
        <s v="VERGARA GABILONDO"/>
        <s v="AGUINAGALDE MUGICA"/>
        <s v="LOPETEGUI"/>
        <s v="MITXELENA MUGUREZA"/>
        <s v="BELTRAN DE HEREDIA SAN JUAN"/>
        <s v="RUIZ PRADA"/>
        <s v="GARMENDIA VARELA"/>
        <s v="MARTINEZ ITURRIA"/>
        <s v="GOMEZ JAUREGI"/>
        <s v="SISTIAGA DE JUAN"/>
        <s v="JAKA GARCÍA "/>
        <s v="REBOLLO RUIZ"/>
        <s v="SATRUSTEGI GARCÍA"/>
        <s v="ATXUKARRO BARRUTIA "/>
        <s v="MURILLO IRIARTE"/>
        <s v="ESNAOLA AGESTA"/>
        <s v="MARTIN MORO"/>
        <s v="MARTINENA GARMENDIA"/>
        <s v="MORENO GONZALEZ"/>
        <s v="ANTERO SANCHEZ"/>
        <s v="MELLADO AGUADO"/>
        <s v="SOLANA"/>
        <s v="RENGEL FRANCO"/>
        <s v="OTEGI ZABALETA"/>
        <s v="ROSTRO VALLE"/>
        <s v="BIENZOBAS FERNÁNDEZ-SANCHO"/>
        <s v="FERNÁNDEZ-SANCHO TAHOCES"/>
        <s v="FERNANDEZ MAIZTEGUI"/>
        <s v="BIENZOBAS BUENO"/>
        <s v="VALLE ARBIZA "/>
        <s v="JIMÉNEZ ARRIADA"/>
        <s v="ERASUN BALLESTERO "/>
        <s v="PAZOS ERASUN"/>
        <s v="URRESTI GOMEZ"/>
        <s v="PERLINES TORRES"/>
        <s v="MARTÍNEZ  FERNÁNDEZ"/>
        <s v="ELIZBURU CORTABARRIA"/>
        <s v="ZABALZA SANCHEZ"/>
        <s v="ZABALZA OSA"/>
        <s v="MUGICA OLANO "/>
        <s v="IMAZ PEREZ DE ARRILUZEA"/>
        <s v="NATXIONDO ELORDI"/>
        <s v="LASSA TODA"/>
        <s v="LASSA SUESCUN"/>
        <s v="AVELLO ITURRIAGAGOITIA"/>
        <s v="RUIZ CABESTANY"/>
        <s v="GALARRAGA LOPEZ"/>
        <s v="ARREGI ZUBIMENDI"/>
        <s v="LOPEZ UNANUA"/>
        <s v="RANERO MONTES"/>
        <s v="SAEZ INSAUSTI"/>
        <s v="SANZ ARANBURU"/>
        <s v="BENDITO BARRIO"/>
        <s v="FERNANDEZ DE RETANA"/>
        <s v="HOYOS SETIEN"/>
        <s v=""/>
        <s v="AZURMENDI CUENYA"/>
        <s v=" "/>
        <s v="ARTOLA ALTUNA" u="1"/>
        <s v="SEMINARIO OTERO" u="1"/>
        <s v="MARTIN IRISARRI" u="1"/>
        <s v="MARTINEZ FERNÁNDEZ" u="1"/>
        <s v="ANTUNEZ LOPEZ" u="1"/>
        <s v="IRAZUSTA ARISTIZABAL" u="1"/>
        <s v="PRADOS ANCIN" u="1"/>
        <s v="ALONSO SAN MILLAÁN" u="1"/>
        <s v="GONZÁLEZ" u="1"/>
        <s v="VECINO VECINO" u="1"/>
        <s v="GARCIA LEON" u="1"/>
        <s v="SAEZ ARAMBURU" u="1"/>
        <s v="ARRIOLA CARRIL" u="1"/>
        <s v="BENGOECHEA URGELL" u="1"/>
        <s v="MARIÑO APEZTEGUIA" u="1"/>
        <s v="LIZARRONDO LAFUENTE" u="1"/>
        <s v="AGOTE LÓPEZ" u="1"/>
        <s v="MEDEL MONTES" u="1"/>
        <s v="GONZÁLEZ GETE" u="1"/>
        <s v="IRANZO LOBETE" u="1"/>
        <s v="LASA OTAMENDI" u="1"/>
        <s v="BERISTAIN ARTECHE" u="1"/>
        <s v="ITURRALDE OÑATIBIA" u="1"/>
        <s v="QUEREJETA" u="1"/>
        <s v="GOIKOETXEA" u="1"/>
        <s v="RICO FRANCO" u="1"/>
        <s v="SORET DEL RIO" u="1"/>
        <s v="GURRUTXAGA PEREZ" u="1"/>
        <s v="GASTESI LARRAÑAGA" u="1"/>
        <s v="GARRIDO RAMOS" u="1"/>
        <s v="CASTELLÓN BASURKO" u="1"/>
        <s v="PAÑENZUELA ALBERDI" u="1"/>
        <s v="ZUNZUNEGI" u="1"/>
        <s v="JIMENEZ MORALES" u="1"/>
        <s v="SAN SEBASTIÁN GAJATE" u="1"/>
        <s v="BISTUÉ ALZOLA" u="1"/>
        <s v="ZAMORA GIRALDO" u="1"/>
        <s v="LOYARTE" u="1"/>
        <s v="FERNANDEZ VILLAR" u="1"/>
        <s v="GASPAR FAJARDO" u="1"/>
        <s v="ANGLADA AIZPURUA" u="1"/>
        <s v="NUÑEZ AGUADO" u="1"/>
        <s v="MANCHADO FRIAS" u="1"/>
        <s v="FADRIQUE FADRIQUE" u="1"/>
        <s v="BADIOLA ZORZANO" u="1"/>
        <s v="VICENTE FERNÁNDEZ" u="1"/>
        <s v="ESCRIBANO MARTINEZ" u="1"/>
        <s v="DANBORENEA" u="1"/>
        <s v="ARANBURU FERNANDEZ" u="1"/>
        <s v="AYALA DE LOS MOZOS" u="1"/>
        <s v="BRAVO OIARBIDE" u="1"/>
        <s v="GARCÍA CELORRIO" u="1"/>
        <s v="DE LA FUENTE ZURUTUZA" u="1"/>
        <s v="ANDRÉS GONZÁLEZ" u="1"/>
        <s v="OTEGUI ITURRIZA" u="1"/>
        <s v="TOME BRIZ" u="1"/>
        <s v="GALDOS MURGA" u="1"/>
        <s v="FUENTES ISASI" u="1"/>
        <s v="LAMOSA" u="1"/>
        <s v="PUYUELO ROY" u="1"/>
        <s v="LOUVILLE GORRITI" u="1"/>
        <s v="ARROYO" u="1"/>
        <s v="CIRIZA" u="1"/>
        <s v="SARASOLA BEDOYA" u="1"/>
        <s v="GONZÁLEZ ESCUDERO" u="1"/>
        <s v="SERÉN PÉREZ" u="1"/>
        <s v="MARTINEZ DE TREVIÑO ANCÍN" u="1"/>
        <s v="PEREZ" u="1"/>
        <s v="ZINKUNEGI" u="1"/>
        <s v="SANCHEZ LOPEZ" u="1"/>
        <s v="JORCIN BRUSCIOTTI" u="1"/>
        <s v="GARCIA AGIRREGABIRIA" u="1"/>
        <s v="BERNET" u="1"/>
        <s v="LOPEZ ENCISO" u="1"/>
        <s v="ALVAREZ ALGORTA" u="1"/>
        <s v="CASTELLÓN NÚÑEZ" u="1"/>
        <s v="RIVERO BERISTAIN" u="1"/>
        <s v="ARSUAGA ALBENIZ" u="1"/>
        <s v="URBIETA ORUESAGASTI" u="1"/>
        <s v="LORENTE ROJO" u="1"/>
        <s v="CASTRO CIGANDA" u="1"/>
        <s v="GONZALEZ PACHO" u="1"/>
        <s v="PEREZ ARRIBAS" u="1"/>
        <s v="UBETAGOYENA" u="1"/>
        <s v="AGOTE SÁNCHEZ" u="1"/>
        <s v="ALTUNA BARANDIARAN" u="1"/>
        <s v="GRAS LEIÑENA" u="1"/>
        <s v="URRA BARRERO" u="1"/>
        <s v="ALBERDI URRUTIA" u="1"/>
        <s v="GRACIA VALLEJO" u="1"/>
        <s v="CUENCA MEDINA" u="1"/>
        <s v="ORUS ITURRIZA" u="1"/>
        <s v="DAVIS ARBELAITZ" u="1"/>
        <s v="ARREGI FORMENTÍN" u="1"/>
        <s v="AUZMENDI URDANGARIN" u="1"/>
        <s v="MERCHAN GOITIA" u="1"/>
        <s v="AVELLO GOROSTIDI" u="1"/>
        <s v="ORDÓÑEZ CUENCA" u="1"/>
        <s v="SUBIZA IZAGUIRRE" u="1"/>
        <s v="URDANPILLETA LARZABAL" u="1"/>
        <s v="PAZOS" u="1"/>
        <s v="GONZALEZ REY" u="1"/>
        <s v="ORBEGOZO IBARGUREN" u="1"/>
        <s v="MERAYO REGUERAS" u="1"/>
        <s v="JIMÉNEZ GONZALEZ" u="1"/>
        <s v="ALVAR ESPATOLERO" u="1"/>
        <s v="PLATA IRURETAGOIENA" u="1"/>
        <s v="LLONIS GARCIA" u="1"/>
        <s v="BERNET SEÑORAN" u="1"/>
        <s v="BELTZA DE MIGUEL" u="1"/>
        <s v="APALATEGI ALKORTA" u="1"/>
        <s v="UNCETA ALEGRE" u="1"/>
        <s v="EGUIMENDIA TXURRUKA" u="1"/>
        <s v="USANDIZAGA" u="1"/>
        <s v="GARCIA RESA" u="1"/>
        <s v="PRADERA FERNANDEZ" u="1"/>
        <s v="MARQUET IMAZ" u="1"/>
        <s v="JIMENEZ VAZQUEZ" u="1"/>
        <s v="QUEREJETA PÉREZ" u="1"/>
        <s v="INSAUSTI VIDAURRE" u="1"/>
        <s v="MATE CASADO" u="1"/>
        <s v="ARRIETA BACAICOA" u="1"/>
        <s v="INCIARTE" u="1"/>
        <s v="LARBURU GARCIA" u="1"/>
        <s v="URIARTE PONS" u="1"/>
        <s v="LUQUE GONZALEZ" u="1"/>
        <s v="LARRUMBIDE ADARRAGA" u="1"/>
        <s v="PLAZA GARCIA" u="1"/>
        <s v="MUJIKA DUMALL" u="1"/>
        <s v="DELGADO GONZALEZ" u="1"/>
        <s v="ITURZAETA VALENCIANO" u="1"/>
        <s v="ARBELAITZ ALVAREZ" u="1"/>
        <s v="ARREGI" u="1"/>
        <s v="OZCOIDI FERNANDEZ-VELILLA" u="1"/>
        <s v="PORTA VICENTE" u="1"/>
        <s v="SOBRIDO PAREDES" u="1"/>
        <s v="TOME GASTESI" u="1"/>
        <s v="HERNANDEZ CARO" u="1"/>
        <s v="DAGUERRESSAR PUERTOLLANO" u="1"/>
        <s v="LICEAGA" u="1"/>
        <s v="ARRUE DE LA ROSA" u="1"/>
        <s v="RODRIGUEZ PIÑEIRO" u="1"/>
        <s v="DIAZ DE OTALORA URIARTE" u="1"/>
        <s v="ODRIOZOLA" u="1"/>
        <s v="IDIGORAS" u="1"/>
      </sharedItems>
    </cacheField>
    <cacheField name="Año" numFmtId="1">
      <sharedItems containsMixedTypes="1" containsNumber="1" containsInteger="1" minValue="1900" maxValue="2014" count="66">
        <n v="1963"/>
        <n v="1998"/>
        <n v="2003"/>
        <n v="1994"/>
        <n v="1971"/>
        <n v="2009"/>
        <n v="1993"/>
        <n v="2002"/>
        <n v="1965"/>
        <n v="1959"/>
        <n v="1967"/>
        <n v="1978"/>
        <n v="2000"/>
        <n v="1952"/>
        <n v="1992"/>
        <n v="1954"/>
        <n v="2005"/>
        <n v="1905"/>
        <n v="2004"/>
        <n v="2007"/>
        <n v="2008"/>
        <n v="2006"/>
        <n v="1984"/>
        <n v="1996"/>
        <n v="1981"/>
        <n v="1999"/>
        <n v="1969"/>
        <n v="1989"/>
        <n v="1973"/>
        <n v="1970"/>
        <n v="1976"/>
        <n v="1987"/>
        <n v="1972"/>
        <n v="1968"/>
        <n v="1979"/>
        <n v="1961"/>
        <n v="1962"/>
        <n v="1985"/>
        <n v="1986"/>
        <n v="1977"/>
        <n v="1960"/>
        <n v="1990"/>
        <n v="1983"/>
        <n v="1974"/>
        <n v="1980"/>
        <n v="1975"/>
        <n v="1991"/>
        <n v="1950"/>
        <n v="1982"/>
        <n v="1956"/>
        <n v="1988"/>
        <n v="1997"/>
        <n v="1953"/>
        <n v="1966"/>
        <n v="1957"/>
        <n v="2001"/>
        <n v="1900"/>
        <s v=" "/>
        <n v="1958" u="1"/>
        <n v="2013" u="1"/>
        <n v="2011" u="1"/>
        <n v="1995" u="1"/>
        <n v="2014" u="1"/>
        <n v="1955" u="1"/>
        <n v="2012" u="1"/>
        <n v="2010" u="1"/>
      </sharedItems>
    </cacheField>
    <cacheField name="Sexo" numFmtId="0">
      <sharedItems count="3">
        <s v="M"/>
        <s v="F"/>
        <s v=" "/>
      </sharedItems>
    </cacheField>
    <cacheField name="Categoria" numFmtId="0">
      <sharedItems count="9">
        <s v="V"/>
        <s v="S"/>
        <s v="C"/>
        <s v="J"/>
        <s v="JV"/>
        <s v=" "/>
        <s v="I" u="1"/>
        <s v="A" u="1"/>
        <s v="B" u="1"/>
      </sharedItems>
    </cacheField>
    <cacheField name="Club/Colegio" numFmtId="0">
      <sharedItems containsMixedTypes="1" containsNumber="1" containsInteger="1" minValue="0" maxValue="0" count="45">
        <s v="Atlético San Sebastián "/>
        <s v="C.A. El Prado"/>
        <s v="Peñota Dental Alusigma Triathlon Team"/>
        <s v="Basapiztiak"/>
        <s v="Independiente"/>
        <s v="Fc Barcelona"/>
        <s v="Atlético San Sebastián"/>
        <s v="Atlético San Sebastián  "/>
        <s v="Thames Valley Harriers"/>
        <s v="E3 Team "/>
        <s v="C. D. Ciclista Vibike"/>
        <s v="Real Sociedad Atletismo"/>
        <s v="Zumeatarra Kirol Taldea"/>
        <s v="Yepa Triatloi Kluba"/>
        <s v="Triku"/>
        <s v="Zumeatarra Triatloi Taldea"/>
        <s v="Lotme K.K."/>
        <s v="Oarsotri "/>
        <s v="Kemen Club Depotivo "/>
        <s v="Leartiadi Sos Kirol Kluba"/>
        <s v="Estrailurtarrak"/>
        <s v="Donostiarrak"/>
        <s v="Dantzaleku-Sakana"/>
        <s v="Super Amara BAT"/>
        <s v="Berabera"/>
        <s v="Kamel Ziani Orioko Atletismo Taldea"/>
        <s v="Denontzat Ocr"/>
        <s v="Bolitas Anaiak"/>
        <s v="Zte Codeam Zarautz"/>
        <s v="Atletico Renteria "/>
        <s v="Kemen Club Depotivo"/>
        <s v="Erlaitz Mendi Taldea"/>
        <s v="Araxes"/>
        <s v="Club Atlético Renteria "/>
        <s v="C.D.Hernani,Donostiarrak,Virgen Del Espino"/>
        <s v="Donosti Dolphins"/>
        <s v="Maraton Jerez"/>
        <s v="Cd Vasconia "/>
        <s v="Goierri Garaia"/>
        <s v="Ixilpen"/>
        <s v="Korrikazaleak"/>
        <s v="Vasconia"/>
        <s v="Jakintza"/>
        <s v=" "/>
        <n v="0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97">
  <r>
    <x v="0"/>
    <x v="0"/>
    <x v="0"/>
    <x v="0"/>
    <x v="0"/>
    <x v="0"/>
    <x v="0"/>
  </r>
  <r>
    <x v="1"/>
    <x v="1"/>
    <x v="1"/>
    <x v="1"/>
    <x v="0"/>
    <x v="0"/>
    <x v="1"/>
  </r>
  <r>
    <x v="2"/>
    <x v="2"/>
    <x v="2"/>
    <x v="2"/>
    <x v="0"/>
    <x v="1"/>
    <x v="1"/>
  </r>
  <r>
    <x v="3"/>
    <x v="3"/>
    <x v="3"/>
    <x v="3"/>
    <x v="0"/>
    <x v="0"/>
    <x v="2"/>
  </r>
  <r>
    <x v="4"/>
    <x v="4"/>
    <x v="4"/>
    <x v="4"/>
    <x v="0"/>
    <x v="0"/>
    <x v="3"/>
  </r>
  <r>
    <x v="5"/>
    <x v="5"/>
    <x v="5"/>
    <x v="5"/>
    <x v="0"/>
    <x v="0"/>
    <x v="2"/>
  </r>
  <r>
    <x v="6"/>
    <x v="6"/>
    <x v="6"/>
    <x v="6"/>
    <x v="0"/>
    <x v="2"/>
    <x v="2"/>
  </r>
  <r>
    <x v="7"/>
    <x v="7"/>
    <x v="7"/>
    <x v="7"/>
    <x v="0"/>
    <x v="0"/>
    <x v="4"/>
  </r>
  <r>
    <x v="8"/>
    <x v="8"/>
    <x v="8"/>
    <x v="8"/>
    <x v="0"/>
    <x v="3"/>
    <x v="5"/>
  </r>
  <r>
    <x v="9"/>
    <x v="9"/>
    <x v="9"/>
    <x v="9"/>
    <x v="0"/>
    <x v="0"/>
    <x v="2"/>
  </r>
  <r>
    <x v="10"/>
    <x v="10"/>
    <x v="10"/>
    <x v="10"/>
    <x v="0"/>
    <x v="2"/>
    <x v="2"/>
  </r>
  <r>
    <x v="11"/>
    <x v="11"/>
    <x v="11"/>
    <x v="11"/>
    <x v="0"/>
    <x v="4"/>
    <x v="6"/>
  </r>
  <r>
    <x v="12"/>
    <x v="12"/>
    <x v="12"/>
    <x v="12"/>
    <x v="0"/>
    <x v="2"/>
    <x v="7"/>
  </r>
  <r>
    <x v="13"/>
    <x v="13"/>
    <x v="13"/>
    <x v="13"/>
    <x v="0"/>
    <x v="2"/>
    <x v="7"/>
  </r>
  <r>
    <x v="14"/>
    <x v="14"/>
    <x v="14"/>
    <x v="8"/>
    <x v="0"/>
    <x v="3"/>
    <x v="2"/>
  </r>
  <r>
    <x v="15"/>
    <x v="15"/>
    <x v="15"/>
    <x v="14"/>
    <x v="0"/>
    <x v="0"/>
    <x v="2"/>
  </r>
  <r>
    <x v="16"/>
    <x v="16"/>
    <x v="16"/>
    <x v="15"/>
    <x v="0"/>
    <x v="2"/>
    <x v="2"/>
  </r>
  <r>
    <x v="17"/>
    <x v="17"/>
    <x v="17"/>
    <x v="16"/>
    <x v="0"/>
    <x v="0"/>
    <x v="8"/>
  </r>
  <r>
    <x v="18"/>
    <x v="18"/>
    <x v="18"/>
    <x v="17"/>
    <x v="0"/>
    <x v="2"/>
    <x v="9"/>
  </r>
  <r>
    <x v="19"/>
    <x v="19"/>
    <x v="19"/>
    <x v="18"/>
    <x v="0"/>
    <x v="3"/>
    <x v="10"/>
  </r>
  <r>
    <x v="20"/>
    <x v="20"/>
    <x v="20"/>
    <x v="19"/>
    <x v="0"/>
    <x v="2"/>
    <x v="5"/>
  </r>
  <r>
    <x v="21"/>
    <x v="21"/>
    <x v="21"/>
    <x v="20"/>
    <x v="1"/>
    <x v="2"/>
    <x v="11"/>
  </r>
  <r>
    <x v="22"/>
    <x v="22"/>
    <x v="22"/>
    <x v="21"/>
    <x v="0"/>
    <x v="0"/>
    <x v="2"/>
  </r>
  <r>
    <x v="23"/>
    <x v="23"/>
    <x v="23"/>
    <x v="9"/>
    <x v="0"/>
    <x v="0"/>
    <x v="11"/>
  </r>
  <r>
    <x v="24"/>
    <x v="24"/>
    <x v="24"/>
    <x v="22"/>
    <x v="0"/>
    <x v="2"/>
    <x v="2"/>
  </r>
  <r>
    <x v="25"/>
    <x v="25"/>
    <x v="25"/>
    <x v="10"/>
    <x v="0"/>
    <x v="2"/>
    <x v="2"/>
  </r>
  <r>
    <x v="26"/>
    <x v="26"/>
    <x v="26"/>
    <x v="16"/>
    <x v="0"/>
    <x v="0"/>
    <x v="2"/>
  </r>
  <r>
    <x v="27"/>
    <x v="27"/>
    <x v="27"/>
    <x v="5"/>
    <x v="0"/>
    <x v="0"/>
    <x v="12"/>
  </r>
  <r>
    <x v="28"/>
    <x v="28"/>
    <x v="28"/>
    <x v="9"/>
    <x v="0"/>
    <x v="0"/>
    <x v="13"/>
  </r>
  <r>
    <x v="29"/>
    <x v="29"/>
    <x v="29"/>
    <x v="23"/>
    <x v="0"/>
    <x v="0"/>
    <x v="14"/>
  </r>
  <r>
    <x v="30"/>
    <x v="30"/>
    <x v="30"/>
    <x v="24"/>
    <x v="1"/>
    <x v="4"/>
    <x v="4"/>
  </r>
  <r>
    <x v="31"/>
    <x v="31"/>
    <x v="31"/>
    <x v="1"/>
    <x v="0"/>
    <x v="0"/>
    <x v="4"/>
  </r>
  <r>
    <x v="32"/>
    <x v="32"/>
    <x v="32"/>
    <x v="9"/>
    <x v="0"/>
    <x v="0"/>
    <x v="7"/>
  </r>
  <r>
    <x v="33"/>
    <x v="33"/>
    <x v="33"/>
    <x v="2"/>
    <x v="0"/>
    <x v="1"/>
    <x v="7"/>
  </r>
  <r>
    <x v="34"/>
    <x v="34"/>
    <x v="34"/>
    <x v="25"/>
    <x v="0"/>
    <x v="2"/>
    <x v="2"/>
  </r>
  <r>
    <x v="35"/>
    <x v="35"/>
    <x v="35"/>
    <x v="24"/>
    <x v="0"/>
    <x v="4"/>
    <x v="15"/>
  </r>
  <r>
    <x v="36"/>
    <x v="36"/>
    <x v="36"/>
    <x v="2"/>
    <x v="1"/>
    <x v="1"/>
    <x v="16"/>
  </r>
  <r>
    <x v="37"/>
    <x v="37"/>
    <x v="37"/>
    <x v="26"/>
    <x v="0"/>
    <x v="2"/>
    <x v="17"/>
  </r>
  <r>
    <x v="38"/>
    <x v="38"/>
    <x v="38"/>
    <x v="27"/>
    <x v="0"/>
    <x v="2"/>
    <x v="13"/>
  </r>
  <r>
    <x v="39"/>
    <x v="39"/>
    <x v="39"/>
    <x v="28"/>
    <x v="0"/>
    <x v="2"/>
    <x v="18"/>
  </r>
  <r>
    <x v="40"/>
    <x v="40"/>
    <x v="40"/>
    <x v="19"/>
    <x v="0"/>
    <x v="2"/>
    <x v="2"/>
  </r>
  <r>
    <x v="41"/>
    <x v="41"/>
    <x v="41"/>
    <x v="29"/>
    <x v="0"/>
    <x v="2"/>
    <x v="19"/>
  </r>
  <r>
    <x v="42"/>
    <x v="42"/>
    <x v="42"/>
    <x v="8"/>
    <x v="0"/>
    <x v="3"/>
    <x v="2"/>
  </r>
  <r>
    <x v="43"/>
    <x v="43"/>
    <x v="43"/>
    <x v="30"/>
    <x v="0"/>
    <x v="2"/>
    <x v="20"/>
  </r>
  <r>
    <x v="14"/>
    <x v="44"/>
    <x v="14"/>
    <x v="8"/>
    <x v="0"/>
    <x v="3"/>
    <x v="2"/>
  </r>
  <r>
    <x v="44"/>
    <x v="45"/>
    <x v="44"/>
    <x v="23"/>
    <x v="0"/>
    <x v="0"/>
    <x v="2"/>
  </r>
  <r>
    <x v="45"/>
    <x v="46"/>
    <x v="45"/>
    <x v="31"/>
    <x v="1"/>
    <x v="1"/>
    <x v="15"/>
  </r>
  <r>
    <x v="46"/>
    <x v="47"/>
    <x v="46"/>
    <x v="14"/>
    <x v="0"/>
    <x v="0"/>
    <x v="21"/>
  </r>
  <r>
    <x v="47"/>
    <x v="48"/>
    <x v="47"/>
    <x v="32"/>
    <x v="0"/>
    <x v="2"/>
    <x v="2"/>
  </r>
  <r>
    <x v="48"/>
    <x v="49"/>
    <x v="48"/>
    <x v="7"/>
    <x v="0"/>
    <x v="0"/>
    <x v="2"/>
  </r>
  <r>
    <x v="49"/>
    <x v="50"/>
    <x v="49"/>
    <x v="33"/>
    <x v="0"/>
    <x v="2"/>
    <x v="2"/>
  </r>
  <r>
    <x v="50"/>
    <x v="51"/>
    <x v="50"/>
    <x v="34"/>
    <x v="0"/>
    <x v="2"/>
    <x v="7"/>
  </r>
  <r>
    <x v="51"/>
    <x v="52"/>
    <x v="51"/>
    <x v="35"/>
    <x v="0"/>
    <x v="2"/>
    <x v="2"/>
  </r>
  <r>
    <x v="52"/>
    <x v="53"/>
    <x v="52"/>
    <x v="2"/>
    <x v="0"/>
    <x v="1"/>
    <x v="7"/>
  </r>
  <r>
    <x v="53"/>
    <x v="54"/>
    <x v="53"/>
    <x v="2"/>
    <x v="0"/>
    <x v="1"/>
    <x v="7"/>
  </r>
  <r>
    <x v="54"/>
    <x v="55"/>
    <x v="54"/>
    <x v="16"/>
    <x v="0"/>
    <x v="0"/>
    <x v="2"/>
  </r>
  <r>
    <x v="55"/>
    <x v="56"/>
    <x v="55"/>
    <x v="32"/>
    <x v="0"/>
    <x v="2"/>
    <x v="2"/>
  </r>
  <r>
    <x v="56"/>
    <x v="57"/>
    <x v="56"/>
    <x v="36"/>
    <x v="0"/>
    <x v="2"/>
    <x v="2"/>
  </r>
  <r>
    <x v="57"/>
    <x v="58"/>
    <x v="57"/>
    <x v="2"/>
    <x v="0"/>
    <x v="1"/>
    <x v="17"/>
  </r>
  <r>
    <x v="58"/>
    <x v="59"/>
    <x v="58"/>
    <x v="37"/>
    <x v="0"/>
    <x v="2"/>
    <x v="17"/>
  </r>
  <r>
    <x v="59"/>
    <x v="60"/>
    <x v="59"/>
    <x v="19"/>
    <x v="1"/>
    <x v="2"/>
    <x v="2"/>
  </r>
  <r>
    <x v="60"/>
    <x v="61"/>
    <x v="60"/>
    <x v="20"/>
    <x v="0"/>
    <x v="2"/>
    <x v="2"/>
  </r>
  <r>
    <x v="61"/>
    <x v="62"/>
    <x v="61"/>
    <x v="6"/>
    <x v="0"/>
    <x v="2"/>
    <x v="22"/>
  </r>
  <r>
    <x v="62"/>
    <x v="63"/>
    <x v="62"/>
    <x v="24"/>
    <x v="0"/>
    <x v="4"/>
    <x v="7"/>
  </r>
  <r>
    <x v="63"/>
    <x v="64"/>
    <x v="63"/>
    <x v="17"/>
    <x v="0"/>
    <x v="2"/>
    <x v="7"/>
  </r>
  <r>
    <x v="64"/>
    <x v="65"/>
    <x v="64"/>
    <x v="38"/>
    <x v="0"/>
    <x v="0"/>
    <x v="7"/>
  </r>
  <r>
    <x v="65"/>
    <x v="66"/>
    <x v="65"/>
    <x v="0"/>
    <x v="0"/>
    <x v="0"/>
    <x v="2"/>
  </r>
  <r>
    <x v="66"/>
    <x v="67"/>
    <x v="66"/>
    <x v="35"/>
    <x v="0"/>
    <x v="2"/>
    <x v="2"/>
  </r>
  <r>
    <x v="67"/>
    <x v="68"/>
    <x v="67"/>
    <x v="24"/>
    <x v="1"/>
    <x v="4"/>
    <x v="2"/>
  </r>
  <r>
    <x v="68"/>
    <x v="69"/>
    <x v="68"/>
    <x v="32"/>
    <x v="0"/>
    <x v="2"/>
    <x v="23"/>
  </r>
  <r>
    <x v="69"/>
    <x v="70"/>
    <x v="69"/>
    <x v="39"/>
    <x v="1"/>
    <x v="2"/>
    <x v="24"/>
  </r>
  <r>
    <x v="70"/>
    <x v="71"/>
    <x v="70"/>
    <x v="39"/>
    <x v="0"/>
    <x v="2"/>
    <x v="2"/>
  </r>
  <r>
    <x v="71"/>
    <x v="72"/>
    <x v="71"/>
    <x v="11"/>
    <x v="1"/>
    <x v="4"/>
    <x v="7"/>
  </r>
  <r>
    <x v="72"/>
    <x v="73"/>
    <x v="72"/>
    <x v="2"/>
    <x v="1"/>
    <x v="1"/>
    <x v="7"/>
  </r>
  <r>
    <x v="73"/>
    <x v="74"/>
    <x v="73"/>
    <x v="20"/>
    <x v="0"/>
    <x v="2"/>
    <x v="2"/>
  </r>
  <r>
    <x v="74"/>
    <x v="75"/>
    <x v="74"/>
    <x v="37"/>
    <x v="0"/>
    <x v="2"/>
    <x v="2"/>
  </r>
  <r>
    <x v="75"/>
    <x v="76"/>
    <x v="75"/>
    <x v="37"/>
    <x v="0"/>
    <x v="2"/>
    <x v="25"/>
  </r>
  <r>
    <x v="76"/>
    <x v="77"/>
    <x v="76"/>
    <x v="3"/>
    <x v="0"/>
    <x v="0"/>
    <x v="26"/>
  </r>
  <r>
    <x v="77"/>
    <x v="78"/>
    <x v="77"/>
    <x v="18"/>
    <x v="1"/>
    <x v="3"/>
    <x v="2"/>
  </r>
  <r>
    <x v="78"/>
    <x v="79"/>
    <x v="78"/>
    <x v="40"/>
    <x v="1"/>
    <x v="2"/>
    <x v="27"/>
  </r>
  <r>
    <x v="79"/>
    <x v="80"/>
    <x v="79"/>
    <x v="41"/>
    <x v="0"/>
    <x v="2"/>
    <x v="28"/>
  </r>
  <r>
    <x v="80"/>
    <x v="81"/>
    <x v="80"/>
    <x v="30"/>
    <x v="0"/>
    <x v="2"/>
    <x v="2"/>
  </r>
  <r>
    <x v="81"/>
    <x v="82"/>
    <x v="81"/>
    <x v="20"/>
    <x v="0"/>
    <x v="2"/>
    <x v="2"/>
  </r>
  <r>
    <x v="82"/>
    <x v="83"/>
    <x v="82"/>
    <x v="10"/>
    <x v="0"/>
    <x v="2"/>
    <x v="2"/>
  </r>
  <r>
    <x v="83"/>
    <x v="84"/>
    <x v="83"/>
    <x v="2"/>
    <x v="0"/>
    <x v="1"/>
    <x v="17"/>
  </r>
  <r>
    <x v="84"/>
    <x v="85"/>
    <x v="84"/>
    <x v="28"/>
    <x v="0"/>
    <x v="2"/>
    <x v="2"/>
  </r>
  <r>
    <x v="85"/>
    <x v="86"/>
    <x v="85"/>
    <x v="23"/>
    <x v="1"/>
    <x v="0"/>
    <x v="17"/>
  </r>
  <r>
    <x v="86"/>
    <x v="87"/>
    <x v="86"/>
    <x v="42"/>
    <x v="0"/>
    <x v="2"/>
    <x v="2"/>
  </r>
  <r>
    <x v="87"/>
    <x v="88"/>
    <x v="87"/>
    <x v="2"/>
    <x v="0"/>
    <x v="1"/>
    <x v="7"/>
  </r>
  <r>
    <x v="88"/>
    <x v="89"/>
    <x v="88"/>
    <x v="33"/>
    <x v="0"/>
    <x v="2"/>
    <x v="7"/>
  </r>
  <r>
    <x v="89"/>
    <x v="90"/>
    <x v="89"/>
    <x v="17"/>
    <x v="0"/>
    <x v="2"/>
    <x v="13"/>
  </r>
  <r>
    <x v="90"/>
    <x v="91"/>
    <x v="90"/>
    <x v="32"/>
    <x v="1"/>
    <x v="2"/>
    <x v="29"/>
  </r>
  <r>
    <x v="91"/>
    <x v="92"/>
    <x v="91"/>
    <x v="21"/>
    <x v="1"/>
    <x v="0"/>
    <x v="7"/>
  </r>
  <r>
    <x v="92"/>
    <x v="93"/>
    <x v="92"/>
    <x v="27"/>
    <x v="0"/>
    <x v="2"/>
    <x v="29"/>
  </r>
  <r>
    <x v="93"/>
    <x v="94"/>
    <x v="93"/>
    <x v="29"/>
    <x v="0"/>
    <x v="2"/>
    <x v="30"/>
  </r>
  <r>
    <x v="94"/>
    <x v="95"/>
    <x v="94"/>
    <x v="43"/>
    <x v="1"/>
    <x v="2"/>
    <x v="30"/>
  </r>
  <r>
    <x v="95"/>
    <x v="96"/>
    <x v="95"/>
    <x v="44"/>
    <x v="0"/>
    <x v="2"/>
    <x v="2"/>
  </r>
  <r>
    <x v="96"/>
    <x v="97"/>
    <x v="96"/>
    <x v="9"/>
    <x v="1"/>
    <x v="0"/>
    <x v="2"/>
  </r>
  <r>
    <x v="97"/>
    <x v="98"/>
    <x v="97"/>
    <x v="24"/>
    <x v="0"/>
    <x v="4"/>
    <x v="7"/>
  </r>
  <r>
    <x v="98"/>
    <x v="99"/>
    <x v="98"/>
    <x v="45"/>
    <x v="0"/>
    <x v="2"/>
    <x v="2"/>
  </r>
  <r>
    <x v="99"/>
    <x v="100"/>
    <x v="99"/>
    <x v="2"/>
    <x v="0"/>
    <x v="1"/>
    <x v="13"/>
  </r>
  <r>
    <x v="100"/>
    <x v="101"/>
    <x v="100"/>
    <x v="37"/>
    <x v="1"/>
    <x v="2"/>
    <x v="2"/>
  </r>
  <r>
    <x v="101"/>
    <x v="102"/>
    <x v="101"/>
    <x v="46"/>
    <x v="0"/>
    <x v="2"/>
    <x v="7"/>
  </r>
  <r>
    <x v="102"/>
    <x v="103"/>
    <x v="102"/>
    <x v="47"/>
    <x v="1"/>
    <x v="2"/>
    <x v="14"/>
  </r>
  <r>
    <x v="103"/>
    <x v="104"/>
    <x v="103"/>
    <x v="3"/>
    <x v="1"/>
    <x v="0"/>
    <x v="14"/>
  </r>
  <r>
    <x v="104"/>
    <x v="105"/>
    <x v="104"/>
    <x v="28"/>
    <x v="1"/>
    <x v="2"/>
    <x v="31"/>
  </r>
  <r>
    <x v="105"/>
    <x v="106"/>
    <x v="105"/>
    <x v="39"/>
    <x v="0"/>
    <x v="2"/>
    <x v="32"/>
  </r>
  <r>
    <x v="106"/>
    <x v="107"/>
    <x v="106"/>
    <x v="24"/>
    <x v="1"/>
    <x v="4"/>
    <x v="7"/>
  </r>
  <r>
    <x v="107"/>
    <x v="108"/>
    <x v="107"/>
    <x v="40"/>
    <x v="1"/>
    <x v="2"/>
    <x v="2"/>
  </r>
  <r>
    <x v="108"/>
    <x v="109"/>
    <x v="108"/>
    <x v="42"/>
    <x v="0"/>
    <x v="2"/>
    <x v="2"/>
  </r>
  <r>
    <x v="109"/>
    <x v="110"/>
    <x v="109"/>
    <x v="33"/>
    <x v="1"/>
    <x v="2"/>
    <x v="33"/>
  </r>
  <r>
    <x v="110"/>
    <x v="111"/>
    <x v="110"/>
    <x v="26"/>
    <x v="0"/>
    <x v="2"/>
    <x v="2"/>
  </r>
  <r>
    <x v="111"/>
    <x v="112"/>
    <x v="111"/>
    <x v="37"/>
    <x v="0"/>
    <x v="2"/>
    <x v="2"/>
  </r>
  <r>
    <x v="112"/>
    <x v="113"/>
    <x v="112"/>
    <x v="28"/>
    <x v="0"/>
    <x v="2"/>
    <x v="2"/>
  </r>
  <r>
    <x v="113"/>
    <x v="114"/>
    <x v="113"/>
    <x v="25"/>
    <x v="1"/>
    <x v="2"/>
    <x v="2"/>
  </r>
  <r>
    <x v="114"/>
    <x v="115"/>
    <x v="114"/>
    <x v="36"/>
    <x v="0"/>
    <x v="2"/>
    <x v="2"/>
  </r>
  <r>
    <x v="115"/>
    <x v="116"/>
    <x v="115"/>
    <x v="42"/>
    <x v="0"/>
    <x v="2"/>
    <x v="13"/>
  </r>
  <r>
    <x v="116"/>
    <x v="117"/>
    <x v="116"/>
    <x v="48"/>
    <x v="1"/>
    <x v="0"/>
    <x v="2"/>
  </r>
  <r>
    <x v="117"/>
    <x v="118"/>
    <x v="117"/>
    <x v="5"/>
    <x v="1"/>
    <x v="0"/>
    <x v="2"/>
  </r>
  <r>
    <x v="118"/>
    <x v="119"/>
    <x v="118"/>
    <x v="34"/>
    <x v="0"/>
    <x v="2"/>
    <x v="2"/>
  </r>
  <r>
    <x v="119"/>
    <x v="120"/>
    <x v="119"/>
    <x v="19"/>
    <x v="1"/>
    <x v="2"/>
    <x v="34"/>
  </r>
  <r>
    <x v="21"/>
    <x v="121"/>
    <x v="21"/>
    <x v="20"/>
    <x v="1"/>
    <x v="2"/>
    <x v="11"/>
  </r>
  <r>
    <x v="120"/>
    <x v="122"/>
    <x v="120"/>
    <x v="32"/>
    <x v="1"/>
    <x v="2"/>
    <x v="2"/>
  </r>
  <r>
    <x v="121"/>
    <x v="123"/>
    <x v="121"/>
    <x v="37"/>
    <x v="0"/>
    <x v="2"/>
    <x v="2"/>
  </r>
  <r>
    <x v="122"/>
    <x v="124"/>
    <x v="122"/>
    <x v="39"/>
    <x v="1"/>
    <x v="2"/>
    <x v="2"/>
  </r>
  <r>
    <x v="123"/>
    <x v="125"/>
    <x v="123"/>
    <x v="49"/>
    <x v="0"/>
    <x v="2"/>
    <x v="35"/>
  </r>
  <r>
    <x v="124"/>
    <x v="126"/>
    <x v="124"/>
    <x v="26"/>
    <x v="1"/>
    <x v="2"/>
    <x v="36"/>
  </r>
  <r>
    <x v="125"/>
    <x v="127"/>
    <x v="125"/>
    <x v="40"/>
    <x v="0"/>
    <x v="2"/>
    <x v="36"/>
  </r>
  <r>
    <x v="126"/>
    <x v="128"/>
    <x v="126"/>
    <x v="25"/>
    <x v="1"/>
    <x v="2"/>
    <x v="2"/>
  </r>
  <r>
    <x v="127"/>
    <x v="129"/>
    <x v="127"/>
    <x v="31"/>
    <x v="1"/>
    <x v="1"/>
    <x v="7"/>
  </r>
  <r>
    <x v="128"/>
    <x v="130"/>
    <x v="128"/>
    <x v="17"/>
    <x v="1"/>
    <x v="2"/>
    <x v="33"/>
  </r>
  <r>
    <x v="129"/>
    <x v="131"/>
    <x v="129"/>
    <x v="17"/>
    <x v="0"/>
    <x v="2"/>
    <x v="32"/>
  </r>
  <r>
    <x v="130"/>
    <x v="132"/>
    <x v="130"/>
    <x v="46"/>
    <x v="0"/>
    <x v="2"/>
    <x v="37"/>
  </r>
  <r>
    <x v="131"/>
    <x v="133"/>
    <x v="131"/>
    <x v="50"/>
    <x v="0"/>
    <x v="2"/>
    <x v="7"/>
  </r>
  <r>
    <x v="132"/>
    <x v="134"/>
    <x v="132"/>
    <x v="10"/>
    <x v="1"/>
    <x v="2"/>
    <x v="2"/>
  </r>
  <r>
    <x v="133"/>
    <x v="135"/>
    <x v="133"/>
    <x v="51"/>
    <x v="1"/>
    <x v="0"/>
    <x v="38"/>
  </r>
  <r>
    <x v="134"/>
    <x v="136"/>
    <x v="134"/>
    <x v="52"/>
    <x v="1"/>
    <x v="2"/>
    <x v="2"/>
  </r>
  <r>
    <x v="135"/>
    <x v="137"/>
    <x v="135"/>
    <x v="53"/>
    <x v="1"/>
    <x v="2"/>
    <x v="2"/>
  </r>
  <r>
    <x v="136"/>
    <x v="138"/>
    <x v="136"/>
    <x v="54"/>
    <x v="0"/>
    <x v="2"/>
    <x v="39"/>
  </r>
  <r>
    <x v="137"/>
    <x v="138"/>
    <x v="137"/>
    <x v="30"/>
    <x v="1"/>
    <x v="2"/>
    <x v="37"/>
  </r>
  <r>
    <x v="138"/>
    <x v="138"/>
    <x v="138"/>
    <x v="30"/>
    <x v="1"/>
    <x v="2"/>
    <x v="40"/>
  </r>
  <r>
    <x v="139"/>
    <x v="139"/>
    <x v="139"/>
    <x v="55"/>
    <x v="2"/>
    <x v="5"/>
    <x v="41"/>
  </r>
  <r>
    <x v="139"/>
    <x v="139"/>
    <x v="139"/>
    <x v="55"/>
    <x v="2"/>
    <x v="5"/>
    <x v="41"/>
  </r>
  <r>
    <x v="139"/>
    <x v="139"/>
    <x v="139"/>
    <x v="55"/>
    <x v="2"/>
    <x v="5"/>
    <x v="41"/>
  </r>
  <r>
    <x v="139"/>
    <x v="139"/>
    <x v="139"/>
    <x v="55"/>
    <x v="2"/>
    <x v="5"/>
    <x v="41"/>
  </r>
  <r>
    <x v="139"/>
    <x v="139"/>
    <x v="139"/>
    <x v="55"/>
    <x v="2"/>
    <x v="5"/>
    <x v="41"/>
  </r>
  <r>
    <x v="139"/>
    <x v="139"/>
    <x v="139"/>
    <x v="55"/>
    <x v="2"/>
    <x v="5"/>
    <x v="41"/>
  </r>
  <r>
    <x v="139"/>
    <x v="139"/>
    <x v="139"/>
    <x v="55"/>
    <x v="2"/>
    <x v="5"/>
    <x v="41"/>
  </r>
  <r>
    <x v="139"/>
    <x v="139"/>
    <x v="139"/>
    <x v="55"/>
    <x v="2"/>
    <x v="5"/>
    <x v="41"/>
  </r>
  <r>
    <x v="139"/>
    <x v="139"/>
    <x v="139"/>
    <x v="55"/>
    <x v="2"/>
    <x v="5"/>
    <x v="41"/>
  </r>
  <r>
    <x v="139"/>
    <x v="139"/>
    <x v="139"/>
    <x v="55"/>
    <x v="2"/>
    <x v="5"/>
    <x v="41"/>
  </r>
  <r>
    <x v="139"/>
    <x v="139"/>
    <x v="139"/>
    <x v="55"/>
    <x v="2"/>
    <x v="5"/>
    <x v="41"/>
  </r>
  <r>
    <x v="139"/>
    <x v="139"/>
    <x v="139"/>
    <x v="55"/>
    <x v="2"/>
    <x v="5"/>
    <x v="41"/>
  </r>
  <r>
    <x v="139"/>
    <x v="139"/>
    <x v="139"/>
    <x v="55"/>
    <x v="2"/>
    <x v="5"/>
    <x v="41"/>
  </r>
  <r>
    <x v="139"/>
    <x v="139"/>
    <x v="139"/>
    <x v="55"/>
    <x v="2"/>
    <x v="5"/>
    <x v="41"/>
  </r>
  <r>
    <x v="139"/>
    <x v="139"/>
    <x v="139"/>
    <x v="55"/>
    <x v="2"/>
    <x v="5"/>
    <x v="41"/>
  </r>
  <r>
    <x v="139"/>
    <x v="139"/>
    <x v="139"/>
    <x v="55"/>
    <x v="2"/>
    <x v="5"/>
    <x v="41"/>
  </r>
  <r>
    <x v="139"/>
    <x v="139"/>
    <x v="139"/>
    <x v="55"/>
    <x v="2"/>
    <x v="5"/>
    <x v="41"/>
  </r>
  <r>
    <x v="139"/>
    <x v="139"/>
    <x v="139"/>
    <x v="55"/>
    <x v="2"/>
    <x v="5"/>
    <x v="41"/>
  </r>
  <r>
    <x v="139"/>
    <x v="139"/>
    <x v="139"/>
    <x v="55"/>
    <x v="2"/>
    <x v="5"/>
    <x v="41"/>
  </r>
  <r>
    <x v="139"/>
    <x v="139"/>
    <x v="139"/>
    <x v="55"/>
    <x v="2"/>
    <x v="5"/>
    <x v="41"/>
  </r>
  <r>
    <x v="139"/>
    <x v="139"/>
    <x v="139"/>
    <x v="55"/>
    <x v="2"/>
    <x v="5"/>
    <x v="41"/>
  </r>
  <r>
    <x v="139"/>
    <x v="139"/>
    <x v="139"/>
    <x v="55"/>
    <x v="2"/>
    <x v="5"/>
    <x v="41"/>
  </r>
  <r>
    <x v="139"/>
    <x v="139"/>
    <x v="139"/>
    <x v="55"/>
    <x v="2"/>
    <x v="5"/>
    <x v="41"/>
  </r>
  <r>
    <x v="139"/>
    <x v="139"/>
    <x v="139"/>
    <x v="55"/>
    <x v="2"/>
    <x v="5"/>
    <x v="41"/>
  </r>
  <r>
    <x v="139"/>
    <x v="139"/>
    <x v="139"/>
    <x v="55"/>
    <x v="2"/>
    <x v="5"/>
    <x v="41"/>
  </r>
  <r>
    <x v="139"/>
    <x v="139"/>
    <x v="139"/>
    <x v="55"/>
    <x v="2"/>
    <x v="5"/>
    <x v="41"/>
  </r>
  <r>
    <x v="139"/>
    <x v="139"/>
    <x v="139"/>
    <x v="55"/>
    <x v="2"/>
    <x v="5"/>
    <x v="41"/>
  </r>
  <r>
    <x v="139"/>
    <x v="139"/>
    <x v="139"/>
    <x v="55"/>
    <x v="2"/>
    <x v="5"/>
    <x v="41"/>
  </r>
  <r>
    <x v="139"/>
    <x v="139"/>
    <x v="139"/>
    <x v="55"/>
    <x v="2"/>
    <x v="5"/>
    <x v="41"/>
  </r>
  <r>
    <x v="139"/>
    <x v="139"/>
    <x v="139"/>
    <x v="55"/>
    <x v="2"/>
    <x v="5"/>
    <x v="41"/>
  </r>
  <r>
    <x v="139"/>
    <x v="139"/>
    <x v="139"/>
    <x v="55"/>
    <x v="2"/>
    <x v="5"/>
    <x v="41"/>
  </r>
  <r>
    <x v="139"/>
    <x v="139"/>
    <x v="139"/>
    <x v="55"/>
    <x v="2"/>
    <x v="5"/>
    <x v="41"/>
  </r>
  <r>
    <x v="139"/>
    <x v="139"/>
    <x v="139"/>
    <x v="55"/>
    <x v="2"/>
    <x v="5"/>
    <x v="41"/>
  </r>
  <r>
    <x v="139"/>
    <x v="139"/>
    <x v="139"/>
    <x v="55"/>
    <x v="2"/>
    <x v="5"/>
    <x v="41"/>
  </r>
  <r>
    <x v="139"/>
    <x v="139"/>
    <x v="139"/>
    <x v="55"/>
    <x v="2"/>
    <x v="5"/>
    <x v="41"/>
  </r>
  <r>
    <x v="139"/>
    <x v="139"/>
    <x v="139"/>
    <x v="55"/>
    <x v="2"/>
    <x v="5"/>
    <x v="41"/>
  </r>
  <r>
    <x v="139"/>
    <x v="139"/>
    <x v="139"/>
    <x v="55"/>
    <x v="2"/>
    <x v="5"/>
    <x v="41"/>
  </r>
  <r>
    <x v="139"/>
    <x v="139"/>
    <x v="139"/>
    <x v="55"/>
    <x v="2"/>
    <x v="5"/>
    <x v="41"/>
  </r>
  <r>
    <x v="139"/>
    <x v="139"/>
    <x v="139"/>
    <x v="55"/>
    <x v="2"/>
    <x v="5"/>
    <x v="41"/>
  </r>
  <r>
    <x v="139"/>
    <x v="139"/>
    <x v="139"/>
    <x v="55"/>
    <x v="2"/>
    <x v="5"/>
    <x v="41"/>
  </r>
  <r>
    <x v="139"/>
    <x v="139"/>
    <x v="139"/>
    <x v="55"/>
    <x v="2"/>
    <x v="5"/>
    <x v="41"/>
  </r>
  <r>
    <x v="139"/>
    <x v="139"/>
    <x v="139"/>
    <x v="55"/>
    <x v="2"/>
    <x v="5"/>
    <x v="41"/>
  </r>
  <r>
    <x v="139"/>
    <x v="139"/>
    <x v="139"/>
    <x v="55"/>
    <x v="2"/>
    <x v="5"/>
    <x v="41"/>
  </r>
  <r>
    <x v="139"/>
    <x v="139"/>
    <x v="139"/>
    <x v="55"/>
    <x v="2"/>
    <x v="5"/>
    <x v="41"/>
  </r>
  <r>
    <x v="139"/>
    <x v="139"/>
    <x v="139"/>
    <x v="55"/>
    <x v="2"/>
    <x v="5"/>
    <x v="41"/>
  </r>
  <r>
    <x v="139"/>
    <x v="139"/>
    <x v="139"/>
    <x v="55"/>
    <x v="2"/>
    <x v="5"/>
    <x v="41"/>
  </r>
  <r>
    <x v="139"/>
    <x v="139"/>
    <x v="139"/>
    <x v="55"/>
    <x v="2"/>
    <x v="5"/>
    <x v="41"/>
  </r>
  <r>
    <x v="139"/>
    <x v="139"/>
    <x v="139"/>
    <x v="55"/>
    <x v="2"/>
    <x v="5"/>
    <x v="41"/>
  </r>
  <r>
    <x v="139"/>
    <x v="139"/>
    <x v="139"/>
    <x v="55"/>
    <x v="2"/>
    <x v="5"/>
    <x v="41"/>
  </r>
  <r>
    <x v="139"/>
    <x v="139"/>
    <x v="139"/>
    <x v="55"/>
    <x v="2"/>
    <x v="5"/>
    <x v="41"/>
  </r>
  <r>
    <x v="139"/>
    <x v="139"/>
    <x v="139"/>
    <x v="55"/>
    <x v="2"/>
    <x v="5"/>
    <x v="41"/>
  </r>
  <r>
    <x v="139"/>
    <x v="139"/>
    <x v="139"/>
    <x v="55"/>
    <x v="2"/>
    <x v="5"/>
    <x v="41"/>
  </r>
  <r>
    <x v="139"/>
    <x v="139"/>
    <x v="139"/>
    <x v="55"/>
    <x v="2"/>
    <x v="5"/>
    <x v="41"/>
  </r>
  <r>
    <x v="139"/>
    <x v="139"/>
    <x v="139"/>
    <x v="55"/>
    <x v="2"/>
    <x v="5"/>
    <x v="41"/>
  </r>
  <r>
    <x v="139"/>
    <x v="139"/>
    <x v="139"/>
    <x v="55"/>
    <x v="2"/>
    <x v="5"/>
    <x v="41"/>
  </r>
  <r>
    <x v="139"/>
    <x v="139"/>
    <x v="139"/>
    <x v="55"/>
    <x v="2"/>
    <x v="5"/>
    <x v="41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49">
  <r>
    <x v="0"/>
    <x v="0"/>
    <x v="0"/>
    <x v="0"/>
    <x v="0"/>
    <x v="0"/>
    <x v="0"/>
  </r>
  <r>
    <x v="1"/>
    <x v="1"/>
    <x v="1"/>
    <x v="1"/>
    <x v="0"/>
    <x v="1"/>
    <x v="1"/>
  </r>
  <r>
    <x v="2"/>
    <x v="2"/>
    <x v="2"/>
    <x v="2"/>
    <x v="0"/>
    <x v="1"/>
    <x v="2"/>
  </r>
  <r>
    <x v="3"/>
    <x v="3"/>
    <x v="3"/>
    <x v="3"/>
    <x v="0"/>
    <x v="1"/>
    <x v="3"/>
  </r>
  <r>
    <x v="4"/>
    <x v="4"/>
    <x v="4"/>
    <x v="4"/>
    <x v="1"/>
    <x v="0"/>
    <x v="4"/>
  </r>
  <r>
    <x v="5"/>
    <x v="5"/>
    <x v="5"/>
    <x v="5"/>
    <x v="1"/>
    <x v="2"/>
    <x v="5"/>
  </r>
  <r>
    <x v="6"/>
    <x v="6"/>
    <x v="6"/>
    <x v="6"/>
    <x v="0"/>
    <x v="1"/>
    <x v="0"/>
  </r>
  <r>
    <x v="7"/>
    <x v="7"/>
    <x v="7"/>
    <x v="7"/>
    <x v="0"/>
    <x v="1"/>
    <x v="0"/>
  </r>
  <r>
    <x v="8"/>
    <x v="8"/>
    <x v="8"/>
    <x v="8"/>
    <x v="0"/>
    <x v="0"/>
    <x v="0"/>
  </r>
  <r>
    <x v="9"/>
    <x v="9"/>
    <x v="9"/>
    <x v="9"/>
    <x v="0"/>
    <x v="0"/>
    <x v="6"/>
  </r>
  <r>
    <x v="10"/>
    <x v="10"/>
    <x v="10"/>
    <x v="10"/>
    <x v="0"/>
    <x v="0"/>
    <x v="0"/>
  </r>
  <r>
    <x v="11"/>
    <x v="11"/>
    <x v="11"/>
    <x v="11"/>
    <x v="0"/>
    <x v="0"/>
    <x v="4"/>
  </r>
  <r>
    <x v="12"/>
    <x v="12"/>
    <x v="12"/>
    <x v="12"/>
    <x v="1"/>
    <x v="1"/>
    <x v="0"/>
  </r>
  <r>
    <x v="13"/>
    <x v="8"/>
    <x v="13"/>
    <x v="13"/>
    <x v="0"/>
    <x v="0"/>
    <x v="0"/>
  </r>
  <r>
    <x v="14"/>
    <x v="13"/>
    <x v="14"/>
    <x v="14"/>
    <x v="0"/>
    <x v="1"/>
    <x v="4"/>
  </r>
  <r>
    <x v="15"/>
    <x v="14"/>
    <x v="15"/>
    <x v="15"/>
    <x v="0"/>
    <x v="0"/>
    <x v="0"/>
  </r>
  <r>
    <x v="16"/>
    <x v="7"/>
    <x v="16"/>
    <x v="16"/>
    <x v="0"/>
    <x v="3"/>
    <x v="7"/>
  </r>
  <r>
    <x v="17"/>
    <x v="15"/>
    <x v="17"/>
    <x v="5"/>
    <x v="0"/>
    <x v="2"/>
    <x v="2"/>
  </r>
  <r>
    <x v="18"/>
    <x v="16"/>
    <x v="18"/>
    <x v="5"/>
    <x v="0"/>
    <x v="2"/>
    <x v="8"/>
  </r>
  <r>
    <x v="19"/>
    <x v="17"/>
    <x v="19"/>
    <x v="17"/>
    <x v="0"/>
    <x v="0"/>
    <x v="0"/>
  </r>
  <r>
    <x v="20"/>
    <x v="18"/>
    <x v="20"/>
    <x v="18"/>
    <x v="0"/>
    <x v="3"/>
    <x v="4"/>
  </r>
  <r>
    <x v="21"/>
    <x v="19"/>
    <x v="21"/>
    <x v="5"/>
    <x v="0"/>
    <x v="2"/>
    <x v="4"/>
  </r>
  <r>
    <x v="22"/>
    <x v="20"/>
    <x v="22"/>
    <x v="19"/>
    <x v="0"/>
    <x v="4"/>
    <x v="0"/>
  </r>
  <r>
    <x v="23"/>
    <x v="21"/>
    <x v="23"/>
    <x v="19"/>
    <x v="1"/>
    <x v="4"/>
    <x v="9"/>
  </r>
  <r>
    <x v="24"/>
    <x v="22"/>
    <x v="24"/>
    <x v="18"/>
    <x v="1"/>
    <x v="3"/>
    <x v="4"/>
  </r>
  <r>
    <x v="25"/>
    <x v="23"/>
    <x v="25"/>
    <x v="16"/>
    <x v="1"/>
    <x v="3"/>
    <x v="4"/>
  </r>
  <r>
    <x v="26"/>
    <x v="24"/>
    <x v="26"/>
    <x v="18"/>
    <x v="0"/>
    <x v="3"/>
    <x v="10"/>
  </r>
  <r>
    <x v="27"/>
    <x v="25"/>
    <x v="27"/>
    <x v="18"/>
    <x v="0"/>
    <x v="3"/>
    <x v="4"/>
  </r>
  <r>
    <x v="28"/>
    <x v="26"/>
    <x v="28"/>
    <x v="16"/>
    <x v="0"/>
    <x v="3"/>
    <x v="4"/>
  </r>
  <r>
    <x v="29"/>
    <x v="27"/>
    <x v="29"/>
    <x v="19"/>
    <x v="0"/>
    <x v="4"/>
    <x v="11"/>
  </r>
  <r>
    <x v="30"/>
    <x v="28"/>
    <x v="29"/>
    <x v="20"/>
    <x v="1"/>
    <x v="2"/>
    <x v="11"/>
  </r>
  <r>
    <x v="31"/>
    <x v="29"/>
    <x v="30"/>
    <x v="19"/>
    <x v="1"/>
    <x v="4"/>
    <x v="4"/>
  </r>
  <r>
    <x v="32"/>
    <x v="30"/>
    <x v="31"/>
    <x v="20"/>
    <x v="1"/>
    <x v="2"/>
    <x v="0"/>
  </r>
  <r>
    <x v="33"/>
    <x v="31"/>
    <x v="32"/>
    <x v="5"/>
    <x v="0"/>
    <x v="2"/>
    <x v="0"/>
  </r>
  <r>
    <x v="34"/>
    <x v="0"/>
    <x v="33"/>
    <x v="5"/>
    <x v="0"/>
    <x v="2"/>
    <x v="0"/>
  </r>
  <r>
    <x v="35"/>
    <x v="32"/>
    <x v="34"/>
    <x v="5"/>
    <x v="0"/>
    <x v="2"/>
    <x v="0"/>
  </r>
  <r>
    <x v="36"/>
    <x v="33"/>
    <x v="35"/>
    <x v="5"/>
    <x v="0"/>
    <x v="2"/>
    <x v="0"/>
  </r>
  <r>
    <x v="37"/>
    <x v="34"/>
    <x v="36"/>
    <x v="19"/>
    <x v="1"/>
    <x v="4"/>
    <x v="0"/>
  </r>
  <r>
    <x v="38"/>
    <x v="4"/>
    <x v="37"/>
    <x v="21"/>
    <x v="1"/>
    <x v="4"/>
    <x v="0"/>
  </r>
  <r>
    <x v="39"/>
    <x v="35"/>
    <x v="38"/>
    <x v="5"/>
    <x v="1"/>
    <x v="2"/>
    <x v="0"/>
  </r>
  <r>
    <x v="40"/>
    <x v="36"/>
    <x v="39"/>
    <x v="5"/>
    <x v="0"/>
    <x v="2"/>
    <x v="12"/>
  </r>
  <r>
    <x v="41"/>
    <x v="37"/>
    <x v="40"/>
    <x v="5"/>
    <x v="0"/>
    <x v="2"/>
    <x v="12"/>
  </r>
  <r>
    <x v="42"/>
    <x v="38"/>
    <x v="41"/>
    <x v="21"/>
    <x v="0"/>
    <x v="4"/>
    <x v="13"/>
  </r>
  <r>
    <x v="43"/>
    <x v="39"/>
    <x v="42"/>
    <x v="22"/>
    <x v="0"/>
    <x v="0"/>
    <x v="4"/>
  </r>
  <r>
    <x v="44"/>
    <x v="40"/>
    <x v="43"/>
    <x v="9"/>
    <x v="0"/>
    <x v="0"/>
    <x v="4"/>
  </r>
  <r>
    <x v="45"/>
    <x v="41"/>
    <x v="44"/>
    <x v="14"/>
    <x v="0"/>
    <x v="1"/>
    <x v="4"/>
  </r>
  <r>
    <x v="46"/>
    <x v="12"/>
    <x v="45"/>
    <x v="14"/>
    <x v="1"/>
    <x v="1"/>
    <x v="4"/>
  </r>
  <r>
    <x v="47"/>
    <x v="42"/>
    <x v="46"/>
    <x v="23"/>
    <x v="0"/>
    <x v="1"/>
    <x v="4"/>
  </r>
  <r>
    <x v="48"/>
    <x v="43"/>
    <x v="47"/>
    <x v="24"/>
    <x v="1"/>
    <x v="0"/>
    <x v="8"/>
  </r>
  <r>
    <x v="49"/>
    <x v="44"/>
    <x v="48"/>
    <x v="24"/>
    <x v="0"/>
    <x v="0"/>
    <x v="4"/>
  </r>
  <r>
    <x v="50"/>
    <x v="45"/>
    <x v="49"/>
    <x v="25"/>
    <x v="0"/>
    <x v="1"/>
    <x v="4"/>
  </r>
  <r>
    <x v="51"/>
    <x v="46"/>
    <x v="50"/>
    <x v="26"/>
    <x v="0"/>
    <x v="0"/>
    <x v="4"/>
  </r>
  <r>
    <x v="52"/>
    <x v="47"/>
    <x v="51"/>
    <x v="27"/>
    <x v="0"/>
    <x v="1"/>
    <x v="4"/>
  </r>
  <r>
    <x v="53"/>
    <x v="48"/>
    <x v="52"/>
    <x v="4"/>
    <x v="1"/>
    <x v="0"/>
    <x v="14"/>
  </r>
  <r>
    <x v="54"/>
    <x v="49"/>
    <x v="53"/>
    <x v="28"/>
    <x v="1"/>
    <x v="0"/>
    <x v="14"/>
  </r>
  <r>
    <x v="55"/>
    <x v="50"/>
    <x v="54"/>
    <x v="3"/>
    <x v="1"/>
    <x v="1"/>
    <x v="4"/>
  </r>
  <r>
    <x v="56"/>
    <x v="51"/>
    <x v="55"/>
    <x v="3"/>
    <x v="0"/>
    <x v="1"/>
    <x v="4"/>
  </r>
  <r>
    <x v="57"/>
    <x v="52"/>
    <x v="56"/>
    <x v="29"/>
    <x v="0"/>
    <x v="0"/>
    <x v="15"/>
  </r>
  <r>
    <x v="58"/>
    <x v="53"/>
    <x v="57"/>
    <x v="7"/>
    <x v="0"/>
    <x v="1"/>
    <x v="4"/>
  </r>
  <r>
    <x v="59"/>
    <x v="16"/>
    <x v="58"/>
    <x v="30"/>
    <x v="0"/>
    <x v="0"/>
    <x v="4"/>
  </r>
  <r>
    <x v="60"/>
    <x v="22"/>
    <x v="24"/>
    <x v="30"/>
    <x v="1"/>
    <x v="0"/>
    <x v="4"/>
  </r>
  <r>
    <x v="61"/>
    <x v="54"/>
    <x v="59"/>
    <x v="28"/>
    <x v="1"/>
    <x v="0"/>
    <x v="4"/>
  </r>
  <r>
    <x v="62"/>
    <x v="55"/>
    <x v="60"/>
    <x v="9"/>
    <x v="0"/>
    <x v="0"/>
    <x v="4"/>
  </r>
  <r>
    <x v="63"/>
    <x v="36"/>
    <x v="61"/>
    <x v="31"/>
    <x v="0"/>
    <x v="0"/>
    <x v="4"/>
  </r>
  <r>
    <x v="64"/>
    <x v="56"/>
    <x v="62"/>
    <x v="32"/>
    <x v="1"/>
    <x v="0"/>
    <x v="16"/>
  </r>
  <r>
    <x v="65"/>
    <x v="57"/>
    <x v="63"/>
    <x v="33"/>
    <x v="0"/>
    <x v="0"/>
    <x v="4"/>
  </r>
  <r>
    <x v="66"/>
    <x v="14"/>
    <x v="64"/>
    <x v="30"/>
    <x v="0"/>
    <x v="0"/>
    <x v="4"/>
  </r>
  <r>
    <x v="67"/>
    <x v="58"/>
    <x v="65"/>
    <x v="34"/>
    <x v="0"/>
    <x v="0"/>
    <x v="4"/>
  </r>
  <r>
    <x v="68"/>
    <x v="59"/>
    <x v="66"/>
    <x v="11"/>
    <x v="1"/>
    <x v="0"/>
    <x v="17"/>
  </r>
  <r>
    <x v="69"/>
    <x v="60"/>
    <x v="67"/>
    <x v="28"/>
    <x v="0"/>
    <x v="0"/>
    <x v="17"/>
  </r>
  <r>
    <x v="70"/>
    <x v="16"/>
    <x v="68"/>
    <x v="24"/>
    <x v="0"/>
    <x v="0"/>
    <x v="18"/>
  </r>
  <r>
    <x v="71"/>
    <x v="61"/>
    <x v="69"/>
    <x v="33"/>
    <x v="0"/>
    <x v="0"/>
    <x v="4"/>
  </r>
  <r>
    <x v="72"/>
    <x v="62"/>
    <x v="70"/>
    <x v="35"/>
    <x v="1"/>
    <x v="0"/>
    <x v="4"/>
  </r>
  <r>
    <x v="73"/>
    <x v="63"/>
    <x v="71"/>
    <x v="36"/>
    <x v="1"/>
    <x v="0"/>
    <x v="4"/>
  </r>
  <r>
    <x v="74"/>
    <x v="64"/>
    <x v="72"/>
    <x v="37"/>
    <x v="1"/>
    <x v="0"/>
    <x v="4"/>
  </r>
  <r>
    <x v="75"/>
    <x v="58"/>
    <x v="73"/>
    <x v="1"/>
    <x v="0"/>
    <x v="1"/>
    <x v="4"/>
  </r>
  <r>
    <x v="76"/>
    <x v="65"/>
    <x v="74"/>
    <x v="4"/>
    <x v="1"/>
    <x v="0"/>
    <x v="4"/>
  </r>
  <r>
    <x v="77"/>
    <x v="66"/>
    <x v="75"/>
    <x v="24"/>
    <x v="0"/>
    <x v="0"/>
    <x v="4"/>
  </r>
  <r>
    <x v="78"/>
    <x v="4"/>
    <x v="76"/>
    <x v="38"/>
    <x v="1"/>
    <x v="0"/>
    <x v="19"/>
  </r>
  <r>
    <x v="79"/>
    <x v="67"/>
    <x v="77"/>
    <x v="29"/>
    <x v="0"/>
    <x v="0"/>
    <x v="19"/>
  </r>
  <r>
    <x v="80"/>
    <x v="68"/>
    <x v="78"/>
    <x v="39"/>
    <x v="0"/>
    <x v="0"/>
    <x v="4"/>
  </r>
  <r>
    <x v="81"/>
    <x v="69"/>
    <x v="79"/>
    <x v="34"/>
    <x v="0"/>
    <x v="0"/>
    <x v="4"/>
  </r>
  <r>
    <x v="82"/>
    <x v="8"/>
    <x v="80"/>
    <x v="7"/>
    <x v="0"/>
    <x v="1"/>
    <x v="16"/>
  </r>
  <r>
    <x v="83"/>
    <x v="36"/>
    <x v="81"/>
    <x v="23"/>
    <x v="0"/>
    <x v="1"/>
    <x v="20"/>
  </r>
  <r>
    <x v="84"/>
    <x v="70"/>
    <x v="82"/>
    <x v="4"/>
    <x v="0"/>
    <x v="0"/>
    <x v="10"/>
  </r>
  <r>
    <x v="85"/>
    <x v="13"/>
    <x v="83"/>
    <x v="10"/>
    <x v="0"/>
    <x v="0"/>
    <x v="4"/>
  </r>
  <r>
    <x v="86"/>
    <x v="71"/>
    <x v="84"/>
    <x v="15"/>
    <x v="0"/>
    <x v="0"/>
    <x v="21"/>
  </r>
  <r>
    <x v="87"/>
    <x v="72"/>
    <x v="85"/>
    <x v="40"/>
    <x v="0"/>
    <x v="0"/>
    <x v="22"/>
  </r>
  <r>
    <x v="88"/>
    <x v="73"/>
    <x v="86"/>
    <x v="25"/>
    <x v="0"/>
    <x v="1"/>
    <x v="23"/>
  </r>
  <r>
    <x v="89"/>
    <x v="74"/>
    <x v="87"/>
    <x v="32"/>
    <x v="0"/>
    <x v="0"/>
    <x v="4"/>
  </r>
  <r>
    <x v="90"/>
    <x v="75"/>
    <x v="88"/>
    <x v="41"/>
    <x v="1"/>
    <x v="1"/>
    <x v="24"/>
  </r>
  <r>
    <x v="91"/>
    <x v="76"/>
    <x v="89"/>
    <x v="39"/>
    <x v="0"/>
    <x v="0"/>
    <x v="4"/>
  </r>
  <r>
    <x v="92"/>
    <x v="77"/>
    <x v="90"/>
    <x v="12"/>
    <x v="0"/>
    <x v="1"/>
    <x v="4"/>
  </r>
  <r>
    <x v="93"/>
    <x v="78"/>
    <x v="91"/>
    <x v="34"/>
    <x v="0"/>
    <x v="0"/>
    <x v="4"/>
  </r>
  <r>
    <x v="94"/>
    <x v="14"/>
    <x v="92"/>
    <x v="22"/>
    <x v="0"/>
    <x v="0"/>
    <x v="25"/>
  </r>
  <r>
    <x v="95"/>
    <x v="79"/>
    <x v="93"/>
    <x v="31"/>
    <x v="0"/>
    <x v="0"/>
    <x v="4"/>
  </r>
  <r>
    <x v="96"/>
    <x v="80"/>
    <x v="94"/>
    <x v="42"/>
    <x v="1"/>
    <x v="0"/>
    <x v="4"/>
  </r>
  <r>
    <x v="97"/>
    <x v="81"/>
    <x v="95"/>
    <x v="26"/>
    <x v="0"/>
    <x v="0"/>
    <x v="26"/>
  </r>
  <r>
    <x v="98"/>
    <x v="82"/>
    <x v="96"/>
    <x v="43"/>
    <x v="0"/>
    <x v="0"/>
    <x v="4"/>
  </r>
  <r>
    <x v="99"/>
    <x v="83"/>
    <x v="97"/>
    <x v="33"/>
    <x v="0"/>
    <x v="0"/>
    <x v="27"/>
  </r>
  <r>
    <x v="100"/>
    <x v="84"/>
    <x v="98"/>
    <x v="43"/>
    <x v="1"/>
    <x v="0"/>
    <x v="4"/>
  </r>
  <r>
    <x v="101"/>
    <x v="85"/>
    <x v="99"/>
    <x v="44"/>
    <x v="1"/>
    <x v="0"/>
    <x v="4"/>
  </r>
  <r>
    <x v="102"/>
    <x v="86"/>
    <x v="100"/>
    <x v="28"/>
    <x v="1"/>
    <x v="0"/>
    <x v="28"/>
  </r>
  <r>
    <x v="103"/>
    <x v="87"/>
    <x v="101"/>
    <x v="43"/>
    <x v="0"/>
    <x v="0"/>
    <x v="4"/>
  </r>
  <r>
    <x v="104"/>
    <x v="88"/>
    <x v="102"/>
    <x v="11"/>
    <x v="0"/>
    <x v="0"/>
    <x v="12"/>
  </r>
  <r>
    <x v="105"/>
    <x v="89"/>
    <x v="103"/>
    <x v="30"/>
    <x v="0"/>
    <x v="0"/>
    <x v="29"/>
  </r>
  <r>
    <x v="106"/>
    <x v="90"/>
    <x v="104"/>
    <x v="45"/>
    <x v="0"/>
    <x v="0"/>
    <x v="18"/>
  </r>
  <r>
    <x v="107"/>
    <x v="91"/>
    <x v="105"/>
    <x v="45"/>
    <x v="1"/>
    <x v="0"/>
    <x v="30"/>
  </r>
  <r>
    <x v="108"/>
    <x v="92"/>
    <x v="106"/>
    <x v="10"/>
    <x v="1"/>
    <x v="0"/>
    <x v="30"/>
  </r>
  <r>
    <x v="109"/>
    <x v="93"/>
    <x v="107"/>
    <x v="34"/>
    <x v="1"/>
    <x v="0"/>
    <x v="4"/>
  </r>
  <r>
    <x v="110"/>
    <x v="94"/>
    <x v="108"/>
    <x v="33"/>
    <x v="1"/>
    <x v="0"/>
    <x v="31"/>
  </r>
  <r>
    <x v="111"/>
    <x v="95"/>
    <x v="109"/>
    <x v="14"/>
    <x v="1"/>
    <x v="1"/>
    <x v="4"/>
  </r>
  <r>
    <x v="112"/>
    <x v="96"/>
    <x v="110"/>
    <x v="46"/>
    <x v="1"/>
    <x v="1"/>
    <x v="4"/>
  </r>
  <r>
    <x v="113"/>
    <x v="97"/>
    <x v="111"/>
    <x v="47"/>
    <x v="0"/>
    <x v="0"/>
    <x v="4"/>
  </r>
  <r>
    <x v="114"/>
    <x v="13"/>
    <x v="112"/>
    <x v="34"/>
    <x v="0"/>
    <x v="0"/>
    <x v="4"/>
  </r>
  <r>
    <x v="115"/>
    <x v="98"/>
    <x v="113"/>
    <x v="43"/>
    <x v="0"/>
    <x v="0"/>
    <x v="4"/>
  </r>
  <r>
    <x v="116"/>
    <x v="8"/>
    <x v="114"/>
    <x v="45"/>
    <x v="0"/>
    <x v="0"/>
    <x v="32"/>
  </r>
  <r>
    <x v="117"/>
    <x v="99"/>
    <x v="115"/>
    <x v="30"/>
    <x v="1"/>
    <x v="0"/>
    <x v="33"/>
  </r>
  <r>
    <x v="118"/>
    <x v="44"/>
    <x v="116"/>
    <x v="48"/>
    <x v="0"/>
    <x v="0"/>
    <x v="4"/>
  </r>
  <r>
    <x v="119"/>
    <x v="100"/>
    <x v="117"/>
    <x v="26"/>
    <x v="1"/>
    <x v="0"/>
    <x v="34"/>
  </r>
  <r>
    <x v="120"/>
    <x v="101"/>
    <x v="118"/>
    <x v="49"/>
    <x v="0"/>
    <x v="0"/>
    <x v="33"/>
  </r>
  <r>
    <x v="121"/>
    <x v="102"/>
    <x v="119"/>
    <x v="27"/>
    <x v="0"/>
    <x v="1"/>
    <x v="35"/>
  </r>
  <r>
    <x v="122"/>
    <x v="103"/>
    <x v="120"/>
    <x v="50"/>
    <x v="0"/>
    <x v="0"/>
    <x v="36"/>
  </r>
  <r>
    <x v="123"/>
    <x v="104"/>
    <x v="121"/>
    <x v="51"/>
    <x v="1"/>
    <x v="1"/>
    <x v="20"/>
  </r>
  <r>
    <x v="124"/>
    <x v="105"/>
    <x v="122"/>
    <x v="34"/>
    <x v="0"/>
    <x v="0"/>
    <x v="37"/>
  </r>
  <r>
    <x v="125"/>
    <x v="40"/>
    <x v="123"/>
    <x v="32"/>
    <x v="0"/>
    <x v="0"/>
    <x v="4"/>
  </r>
  <r>
    <x v="126"/>
    <x v="75"/>
    <x v="124"/>
    <x v="23"/>
    <x v="1"/>
    <x v="1"/>
    <x v="12"/>
  </r>
  <r>
    <x v="127"/>
    <x v="106"/>
    <x v="125"/>
    <x v="37"/>
    <x v="1"/>
    <x v="0"/>
    <x v="4"/>
  </r>
  <r>
    <x v="128"/>
    <x v="107"/>
    <x v="126"/>
    <x v="32"/>
    <x v="0"/>
    <x v="0"/>
    <x v="4"/>
  </r>
  <r>
    <x v="129"/>
    <x v="108"/>
    <x v="127"/>
    <x v="7"/>
    <x v="1"/>
    <x v="1"/>
    <x v="4"/>
  </r>
  <r>
    <x v="130"/>
    <x v="109"/>
    <x v="128"/>
    <x v="29"/>
    <x v="1"/>
    <x v="0"/>
    <x v="4"/>
  </r>
  <r>
    <x v="131"/>
    <x v="110"/>
    <x v="129"/>
    <x v="52"/>
    <x v="0"/>
    <x v="0"/>
    <x v="38"/>
  </r>
  <r>
    <x v="132"/>
    <x v="111"/>
    <x v="130"/>
    <x v="36"/>
    <x v="0"/>
    <x v="0"/>
    <x v="4"/>
  </r>
  <r>
    <x v="133"/>
    <x v="87"/>
    <x v="131"/>
    <x v="50"/>
    <x v="0"/>
    <x v="0"/>
    <x v="4"/>
  </r>
  <r>
    <x v="134"/>
    <x v="40"/>
    <x v="132"/>
    <x v="53"/>
    <x v="0"/>
    <x v="0"/>
    <x v="4"/>
  </r>
  <r>
    <x v="135"/>
    <x v="112"/>
    <x v="133"/>
    <x v="30"/>
    <x v="1"/>
    <x v="0"/>
    <x v="4"/>
  </r>
  <r>
    <x v="136"/>
    <x v="113"/>
    <x v="134"/>
    <x v="18"/>
    <x v="1"/>
    <x v="3"/>
    <x v="4"/>
  </r>
  <r>
    <x v="137"/>
    <x v="36"/>
    <x v="135"/>
    <x v="37"/>
    <x v="0"/>
    <x v="0"/>
    <x v="4"/>
  </r>
  <r>
    <x v="138"/>
    <x v="114"/>
    <x v="65"/>
    <x v="24"/>
    <x v="1"/>
    <x v="0"/>
    <x v="4"/>
  </r>
  <r>
    <x v="139"/>
    <x v="115"/>
    <x v="136"/>
    <x v="14"/>
    <x v="0"/>
    <x v="1"/>
    <x v="39"/>
  </r>
  <r>
    <x v="140"/>
    <x v="116"/>
    <x v="137"/>
    <x v="54"/>
    <x v="0"/>
    <x v="0"/>
    <x v="40"/>
  </r>
  <r>
    <x v="141"/>
    <x v="117"/>
    <x v="138"/>
    <x v="19"/>
    <x v="0"/>
    <x v="4"/>
    <x v="0"/>
  </r>
  <r>
    <x v="142"/>
    <x v="118"/>
    <x v="139"/>
    <x v="45"/>
    <x v="0"/>
    <x v="0"/>
    <x v="0"/>
  </r>
  <r>
    <x v="143"/>
    <x v="119"/>
    <x v="140"/>
    <x v="19"/>
    <x v="0"/>
    <x v="4"/>
    <x v="0"/>
  </r>
  <r>
    <x v="144"/>
    <x v="120"/>
    <x v="141"/>
    <x v="26"/>
    <x v="1"/>
    <x v="0"/>
    <x v="21"/>
  </r>
  <r>
    <x v="145"/>
    <x v="121"/>
    <x v="142"/>
    <x v="34"/>
    <x v="0"/>
    <x v="0"/>
    <x v="12"/>
  </r>
  <r>
    <x v="146"/>
    <x v="122"/>
    <x v="143"/>
    <x v="51"/>
    <x v="0"/>
    <x v="1"/>
    <x v="41"/>
  </r>
  <r>
    <x v="147"/>
    <x v="123"/>
    <x v="144"/>
    <x v="51"/>
    <x v="0"/>
    <x v="1"/>
    <x v="4"/>
  </r>
  <r>
    <x v="148"/>
    <x v="124"/>
    <x v="145"/>
    <x v="8"/>
    <x v="0"/>
    <x v="0"/>
    <x v="4"/>
  </r>
  <r>
    <x v="149"/>
    <x v="125"/>
    <x v="146"/>
    <x v="26"/>
    <x v="0"/>
    <x v="0"/>
    <x v="4"/>
  </r>
  <r>
    <x v="150"/>
    <x v="126"/>
    <x v="147"/>
    <x v="49"/>
    <x v="0"/>
    <x v="0"/>
    <x v="6"/>
  </r>
  <r>
    <x v="151"/>
    <x v="127"/>
    <x v="148"/>
    <x v="7"/>
    <x v="0"/>
    <x v="1"/>
    <x v="6"/>
  </r>
  <r>
    <x v="152"/>
    <x v="77"/>
    <x v="149"/>
    <x v="4"/>
    <x v="0"/>
    <x v="0"/>
    <x v="4"/>
  </r>
  <r>
    <x v="153"/>
    <x v="128"/>
    <x v="150"/>
    <x v="32"/>
    <x v="0"/>
    <x v="0"/>
    <x v="4"/>
  </r>
  <r>
    <x v="154"/>
    <x v="125"/>
    <x v="151"/>
    <x v="5"/>
    <x v="0"/>
    <x v="2"/>
    <x v="6"/>
  </r>
  <r>
    <x v="155"/>
    <x v="36"/>
    <x v="152"/>
    <x v="45"/>
    <x v="0"/>
    <x v="0"/>
    <x v="6"/>
  </r>
  <r>
    <x v="156"/>
    <x v="129"/>
    <x v="153"/>
    <x v="19"/>
    <x v="1"/>
    <x v="4"/>
    <x v="23"/>
  </r>
  <r>
    <x v="157"/>
    <x v="42"/>
    <x v="153"/>
    <x v="2"/>
    <x v="0"/>
    <x v="1"/>
    <x v="23"/>
  </r>
  <r>
    <x v="158"/>
    <x v="130"/>
    <x v="154"/>
    <x v="55"/>
    <x v="0"/>
    <x v="1"/>
    <x v="4"/>
  </r>
  <r>
    <x v="159"/>
    <x v="36"/>
    <x v="155"/>
    <x v="22"/>
    <x v="0"/>
    <x v="0"/>
    <x v="4"/>
  </r>
  <r>
    <x v="160"/>
    <x v="8"/>
    <x v="156"/>
    <x v="55"/>
    <x v="0"/>
    <x v="1"/>
    <x v="4"/>
  </r>
  <r>
    <x v="161"/>
    <x v="131"/>
    <x v="157"/>
    <x v="56"/>
    <x v="1"/>
    <x v="0"/>
    <x v="20"/>
  </r>
  <r>
    <x v="162"/>
    <x v="122"/>
    <x v="158"/>
    <x v="55"/>
    <x v="0"/>
    <x v="1"/>
    <x v="42"/>
  </r>
  <r>
    <x v="163"/>
    <x v="132"/>
    <x v="159"/>
    <x v="57"/>
    <x v="2"/>
    <x v="5"/>
    <x v="43"/>
  </r>
  <r>
    <x v="163"/>
    <x v="132"/>
    <x v="159"/>
    <x v="57"/>
    <x v="2"/>
    <x v="5"/>
    <x v="43"/>
  </r>
  <r>
    <x v="163"/>
    <x v="132"/>
    <x v="159"/>
    <x v="57"/>
    <x v="2"/>
    <x v="5"/>
    <x v="43"/>
  </r>
  <r>
    <x v="163"/>
    <x v="132"/>
    <x v="159"/>
    <x v="57"/>
    <x v="2"/>
    <x v="5"/>
    <x v="43"/>
  </r>
  <r>
    <x v="163"/>
    <x v="132"/>
    <x v="159"/>
    <x v="57"/>
    <x v="2"/>
    <x v="5"/>
    <x v="43"/>
  </r>
  <r>
    <x v="163"/>
    <x v="132"/>
    <x v="159"/>
    <x v="57"/>
    <x v="2"/>
    <x v="5"/>
    <x v="43"/>
  </r>
  <r>
    <x v="163"/>
    <x v="132"/>
    <x v="159"/>
    <x v="57"/>
    <x v="2"/>
    <x v="5"/>
    <x v="43"/>
  </r>
  <r>
    <x v="163"/>
    <x v="132"/>
    <x v="159"/>
    <x v="57"/>
    <x v="2"/>
    <x v="5"/>
    <x v="43"/>
  </r>
  <r>
    <x v="163"/>
    <x v="132"/>
    <x v="159"/>
    <x v="57"/>
    <x v="2"/>
    <x v="5"/>
    <x v="43"/>
  </r>
  <r>
    <x v="163"/>
    <x v="132"/>
    <x v="159"/>
    <x v="57"/>
    <x v="2"/>
    <x v="5"/>
    <x v="43"/>
  </r>
  <r>
    <x v="163"/>
    <x v="132"/>
    <x v="159"/>
    <x v="57"/>
    <x v="2"/>
    <x v="5"/>
    <x v="43"/>
  </r>
  <r>
    <x v="163"/>
    <x v="132"/>
    <x v="159"/>
    <x v="57"/>
    <x v="2"/>
    <x v="5"/>
    <x v="43"/>
  </r>
  <r>
    <x v="163"/>
    <x v="132"/>
    <x v="159"/>
    <x v="57"/>
    <x v="2"/>
    <x v="5"/>
    <x v="43"/>
  </r>
  <r>
    <x v="163"/>
    <x v="132"/>
    <x v="159"/>
    <x v="57"/>
    <x v="2"/>
    <x v="5"/>
    <x v="43"/>
  </r>
  <r>
    <x v="163"/>
    <x v="132"/>
    <x v="159"/>
    <x v="57"/>
    <x v="2"/>
    <x v="5"/>
    <x v="43"/>
  </r>
  <r>
    <x v="163"/>
    <x v="132"/>
    <x v="159"/>
    <x v="57"/>
    <x v="2"/>
    <x v="5"/>
    <x v="43"/>
  </r>
  <r>
    <x v="163"/>
    <x v="132"/>
    <x v="159"/>
    <x v="57"/>
    <x v="2"/>
    <x v="5"/>
    <x v="43"/>
  </r>
  <r>
    <x v="163"/>
    <x v="132"/>
    <x v="159"/>
    <x v="57"/>
    <x v="2"/>
    <x v="5"/>
    <x v="43"/>
  </r>
  <r>
    <x v="163"/>
    <x v="132"/>
    <x v="159"/>
    <x v="57"/>
    <x v="2"/>
    <x v="5"/>
    <x v="43"/>
  </r>
  <r>
    <x v="163"/>
    <x v="132"/>
    <x v="159"/>
    <x v="57"/>
    <x v="2"/>
    <x v="5"/>
    <x v="43"/>
  </r>
  <r>
    <x v="163"/>
    <x v="132"/>
    <x v="159"/>
    <x v="57"/>
    <x v="2"/>
    <x v="5"/>
    <x v="43"/>
  </r>
  <r>
    <x v="163"/>
    <x v="132"/>
    <x v="159"/>
    <x v="57"/>
    <x v="2"/>
    <x v="5"/>
    <x v="43"/>
  </r>
  <r>
    <x v="163"/>
    <x v="132"/>
    <x v="159"/>
    <x v="57"/>
    <x v="2"/>
    <x v="5"/>
    <x v="43"/>
  </r>
  <r>
    <x v="163"/>
    <x v="132"/>
    <x v="159"/>
    <x v="57"/>
    <x v="2"/>
    <x v="5"/>
    <x v="43"/>
  </r>
  <r>
    <x v="163"/>
    <x v="132"/>
    <x v="159"/>
    <x v="57"/>
    <x v="2"/>
    <x v="5"/>
    <x v="43"/>
  </r>
  <r>
    <x v="163"/>
    <x v="132"/>
    <x v="159"/>
    <x v="57"/>
    <x v="2"/>
    <x v="5"/>
    <x v="43"/>
  </r>
  <r>
    <x v="163"/>
    <x v="132"/>
    <x v="159"/>
    <x v="57"/>
    <x v="2"/>
    <x v="5"/>
    <x v="43"/>
  </r>
  <r>
    <x v="163"/>
    <x v="132"/>
    <x v="159"/>
    <x v="57"/>
    <x v="2"/>
    <x v="5"/>
    <x v="43"/>
  </r>
  <r>
    <x v="163"/>
    <x v="132"/>
    <x v="159"/>
    <x v="57"/>
    <x v="2"/>
    <x v="5"/>
    <x v="43"/>
  </r>
  <r>
    <x v="163"/>
    <x v="132"/>
    <x v="159"/>
    <x v="57"/>
    <x v="2"/>
    <x v="5"/>
    <x v="43"/>
  </r>
  <r>
    <x v="163"/>
    <x v="132"/>
    <x v="159"/>
    <x v="57"/>
    <x v="2"/>
    <x v="5"/>
    <x v="43"/>
  </r>
  <r>
    <x v="163"/>
    <x v="132"/>
    <x v="159"/>
    <x v="57"/>
    <x v="2"/>
    <x v="5"/>
    <x v="43"/>
  </r>
  <r>
    <x v="163"/>
    <x v="132"/>
    <x v="159"/>
    <x v="57"/>
    <x v="2"/>
    <x v="5"/>
    <x v="43"/>
  </r>
  <r>
    <x v="163"/>
    <x v="132"/>
    <x v="159"/>
    <x v="57"/>
    <x v="2"/>
    <x v="5"/>
    <x v="43"/>
  </r>
  <r>
    <x v="163"/>
    <x v="132"/>
    <x v="159"/>
    <x v="57"/>
    <x v="2"/>
    <x v="5"/>
    <x v="43"/>
  </r>
  <r>
    <x v="163"/>
    <x v="132"/>
    <x v="159"/>
    <x v="57"/>
    <x v="2"/>
    <x v="5"/>
    <x v="43"/>
  </r>
  <r>
    <x v="163"/>
    <x v="132"/>
    <x v="159"/>
    <x v="57"/>
    <x v="2"/>
    <x v="5"/>
    <x v="43"/>
  </r>
  <r>
    <x v="163"/>
    <x v="132"/>
    <x v="159"/>
    <x v="57"/>
    <x v="2"/>
    <x v="5"/>
    <x v="43"/>
  </r>
  <r>
    <x v="163"/>
    <x v="132"/>
    <x v="159"/>
    <x v="57"/>
    <x v="2"/>
    <x v="5"/>
    <x v="43"/>
  </r>
  <r>
    <x v="163"/>
    <x v="132"/>
    <x v="159"/>
    <x v="57"/>
    <x v="2"/>
    <x v="5"/>
    <x v="43"/>
  </r>
  <r>
    <x v="163"/>
    <x v="132"/>
    <x v="159"/>
    <x v="57"/>
    <x v="2"/>
    <x v="5"/>
    <x v="43"/>
  </r>
  <r>
    <x v="163"/>
    <x v="132"/>
    <x v="159"/>
    <x v="57"/>
    <x v="2"/>
    <x v="5"/>
    <x v="43"/>
  </r>
  <r>
    <x v="163"/>
    <x v="132"/>
    <x v="159"/>
    <x v="57"/>
    <x v="2"/>
    <x v="5"/>
    <x v="43"/>
  </r>
  <r>
    <x v="163"/>
    <x v="132"/>
    <x v="159"/>
    <x v="57"/>
    <x v="2"/>
    <x v="5"/>
    <x v="43"/>
  </r>
  <r>
    <x v="163"/>
    <x v="132"/>
    <x v="159"/>
    <x v="57"/>
    <x v="2"/>
    <x v="5"/>
    <x v="43"/>
  </r>
  <r>
    <x v="163"/>
    <x v="132"/>
    <x v="159"/>
    <x v="57"/>
    <x v="2"/>
    <x v="5"/>
    <x v="43"/>
  </r>
  <r>
    <x v="163"/>
    <x v="132"/>
    <x v="159"/>
    <x v="57"/>
    <x v="2"/>
    <x v="5"/>
    <x v="43"/>
  </r>
  <r>
    <x v="163"/>
    <x v="132"/>
    <x v="159"/>
    <x v="57"/>
    <x v="2"/>
    <x v="5"/>
    <x v="43"/>
  </r>
  <r>
    <x v="163"/>
    <x v="132"/>
    <x v="159"/>
    <x v="57"/>
    <x v="2"/>
    <x v="5"/>
    <x v="43"/>
  </r>
  <r>
    <x v="163"/>
    <x v="132"/>
    <x v="159"/>
    <x v="57"/>
    <x v="2"/>
    <x v="5"/>
    <x v="43"/>
  </r>
  <r>
    <x v="163"/>
    <x v="132"/>
    <x v="159"/>
    <x v="57"/>
    <x v="2"/>
    <x v="5"/>
    <x v="43"/>
  </r>
  <r>
    <x v="163"/>
    <x v="132"/>
    <x v="159"/>
    <x v="57"/>
    <x v="2"/>
    <x v="5"/>
    <x v="43"/>
  </r>
  <r>
    <x v="163"/>
    <x v="132"/>
    <x v="159"/>
    <x v="57"/>
    <x v="2"/>
    <x v="5"/>
    <x v="43"/>
  </r>
  <r>
    <x v="163"/>
    <x v="132"/>
    <x v="159"/>
    <x v="57"/>
    <x v="2"/>
    <x v="5"/>
    <x v="43"/>
  </r>
  <r>
    <x v="163"/>
    <x v="132"/>
    <x v="159"/>
    <x v="57"/>
    <x v="2"/>
    <x v="5"/>
    <x v="43"/>
  </r>
  <r>
    <x v="163"/>
    <x v="132"/>
    <x v="159"/>
    <x v="57"/>
    <x v="2"/>
    <x v="5"/>
    <x v="43"/>
  </r>
  <r>
    <x v="163"/>
    <x v="132"/>
    <x v="159"/>
    <x v="57"/>
    <x v="2"/>
    <x v="5"/>
    <x v="43"/>
  </r>
  <r>
    <x v="163"/>
    <x v="132"/>
    <x v="159"/>
    <x v="57"/>
    <x v="2"/>
    <x v="5"/>
    <x v="43"/>
  </r>
  <r>
    <x v="163"/>
    <x v="132"/>
    <x v="159"/>
    <x v="57"/>
    <x v="2"/>
    <x v="5"/>
    <x v="43"/>
  </r>
  <r>
    <x v="163"/>
    <x v="132"/>
    <x v="159"/>
    <x v="57"/>
    <x v="2"/>
    <x v="5"/>
    <x v="43"/>
  </r>
  <r>
    <x v="163"/>
    <x v="132"/>
    <x v="159"/>
    <x v="57"/>
    <x v="2"/>
    <x v="5"/>
    <x v="43"/>
  </r>
  <r>
    <x v="163"/>
    <x v="132"/>
    <x v="159"/>
    <x v="57"/>
    <x v="2"/>
    <x v="5"/>
    <x v="43"/>
  </r>
  <r>
    <x v="163"/>
    <x v="132"/>
    <x v="159"/>
    <x v="57"/>
    <x v="2"/>
    <x v="5"/>
    <x v="43"/>
  </r>
  <r>
    <x v="163"/>
    <x v="132"/>
    <x v="159"/>
    <x v="57"/>
    <x v="2"/>
    <x v="5"/>
    <x v="43"/>
  </r>
  <r>
    <x v="163"/>
    <x v="132"/>
    <x v="159"/>
    <x v="57"/>
    <x v="2"/>
    <x v="5"/>
    <x v="43"/>
  </r>
  <r>
    <x v="163"/>
    <x v="132"/>
    <x v="159"/>
    <x v="57"/>
    <x v="2"/>
    <x v="5"/>
    <x v="43"/>
  </r>
  <r>
    <x v="163"/>
    <x v="132"/>
    <x v="159"/>
    <x v="57"/>
    <x v="2"/>
    <x v="5"/>
    <x v="43"/>
  </r>
  <r>
    <x v="163"/>
    <x v="132"/>
    <x v="159"/>
    <x v="57"/>
    <x v="2"/>
    <x v="5"/>
    <x v="43"/>
  </r>
  <r>
    <x v="163"/>
    <x v="132"/>
    <x v="159"/>
    <x v="57"/>
    <x v="2"/>
    <x v="5"/>
    <x v="43"/>
  </r>
  <r>
    <x v="163"/>
    <x v="132"/>
    <x v="159"/>
    <x v="57"/>
    <x v="2"/>
    <x v="5"/>
    <x v="43"/>
  </r>
  <r>
    <x v="163"/>
    <x v="132"/>
    <x v="159"/>
    <x v="57"/>
    <x v="2"/>
    <x v="5"/>
    <x v="43"/>
  </r>
  <r>
    <x v="163"/>
    <x v="132"/>
    <x v="159"/>
    <x v="57"/>
    <x v="2"/>
    <x v="5"/>
    <x v="43"/>
  </r>
  <r>
    <x v="163"/>
    <x v="132"/>
    <x v="159"/>
    <x v="57"/>
    <x v="2"/>
    <x v="5"/>
    <x v="43"/>
  </r>
  <r>
    <x v="163"/>
    <x v="132"/>
    <x v="159"/>
    <x v="57"/>
    <x v="2"/>
    <x v="5"/>
    <x v="43"/>
  </r>
  <r>
    <x v="163"/>
    <x v="132"/>
    <x v="159"/>
    <x v="57"/>
    <x v="2"/>
    <x v="5"/>
    <x v="43"/>
  </r>
  <r>
    <x v="163"/>
    <x v="132"/>
    <x v="159"/>
    <x v="57"/>
    <x v="2"/>
    <x v="5"/>
    <x v="43"/>
  </r>
  <r>
    <x v="163"/>
    <x v="132"/>
    <x v="159"/>
    <x v="57"/>
    <x v="2"/>
    <x v="5"/>
    <x v="43"/>
  </r>
  <r>
    <x v="163"/>
    <x v="132"/>
    <x v="159"/>
    <x v="57"/>
    <x v="2"/>
    <x v="5"/>
    <x v="43"/>
  </r>
  <r>
    <x v="163"/>
    <x v="132"/>
    <x v="159"/>
    <x v="57"/>
    <x v="2"/>
    <x v="5"/>
    <x v="43"/>
  </r>
  <r>
    <x v="163"/>
    <x v="132"/>
    <x v="159"/>
    <x v="57"/>
    <x v="2"/>
    <x v="5"/>
    <x v="43"/>
  </r>
  <r>
    <x v="163"/>
    <x v="132"/>
    <x v="159"/>
    <x v="57"/>
    <x v="2"/>
    <x v="5"/>
    <x v="43"/>
  </r>
  <r>
    <x v="163"/>
    <x v="132"/>
    <x v="159"/>
    <x v="57"/>
    <x v="2"/>
    <x v="5"/>
    <x v="43"/>
  </r>
  <r>
    <x v="163"/>
    <x v="132"/>
    <x v="159"/>
    <x v="57"/>
    <x v="2"/>
    <x v="5"/>
    <x v="43"/>
  </r>
  <r>
    <x v="163"/>
    <x v="132"/>
    <x v="159"/>
    <x v="57"/>
    <x v="2"/>
    <x v="5"/>
    <x v="43"/>
  </r>
  <r>
    <x v="163"/>
    <x v="132"/>
    <x v="159"/>
    <x v="57"/>
    <x v="2"/>
    <x v="5"/>
    <x v="43"/>
  </r>
  <r>
    <x v="163"/>
    <x v="132"/>
    <x v="159"/>
    <x v="57"/>
    <x v="2"/>
    <x v="5"/>
    <x v="4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INSCDORSAL" cacheId="572" applyNumberFormats="0" applyBorderFormats="0" applyFontFormats="0" applyPatternFormats="0" applyAlignmentFormats="0" applyWidthHeightFormats="1" dataCaption="Valores" updatedVersion="8" minRefreshableVersion="3" useAutoFormatting="1" rowGrandTotals="0" colGrandTotals="0" itemPrintTitles="1" createdVersion="5" indent="0" compact="0" compactData="0" multipleFieldFilters="0">
  <location ref="B2:H166" firstHeaderRow="1" firstDataRow="1" firstDataCol="7"/>
  <pivotFields count="7">
    <pivotField axis="axisRow" compact="0" outline="0" showAll="0" sortType="ascending" defaultSubtotal="0">
      <items count="181">
        <item x="163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m="1" x="180"/>
        <item m="1" x="170"/>
        <item m="1" x="165"/>
        <item m="1" x="177"/>
        <item m="1" x="172"/>
        <item m="1" x="166"/>
        <item m="1" x="178"/>
        <item m="1" x="174"/>
        <item m="1" x="168"/>
        <item m="1" x="173"/>
        <item m="1" x="169"/>
        <item m="1" x="167"/>
        <item m="1" x="164"/>
        <item m="1" x="179"/>
        <item m="1" x="176"/>
        <item m="1" x="175"/>
        <item m="1" x="17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25">
        <item m="1" x="201"/>
        <item x="1"/>
        <item x="2"/>
        <item m="1" x="150"/>
        <item x="52"/>
        <item x="18"/>
        <item m="1" x="138"/>
        <item m="1" x="188"/>
        <item m="1" x="222"/>
        <item x="49"/>
        <item x="80"/>
        <item m="1" x="223"/>
        <item x="13"/>
        <item m="1" x="162"/>
        <item m="1" x="144"/>
        <item x="12"/>
        <item m="1" x="210"/>
        <item m="1" x="146"/>
        <item x="89"/>
        <item x="87"/>
        <item x="44"/>
        <item x="125"/>
        <item m="1" x="218"/>
        <item m="1" x="157"/>
        <item m="1" x="204"/>
        <item m="1" x="170"/>
        <item m="1" x="145"/>
        <item m="1" x="199"/>
        <item x="118"/>
        <item x="102"/>
        <item m="1" x="184"/>
        <item m="1" x="207"/>
        <item x="124"/>
        <item m="1" x="185"/>
        <item m="1" x="168"/>
        <item m="1" x="180"/>
        <item m="1" x="151"/>
        <item x="20"/>
        <item x="24"/>
        <item x="41"/>
        <item x="74"/>
        <item x="6"/>
        <item x="51"/>
        <item m="1" x="202"/>
        <item x="42"/>
        <item x="36"/>
        <item m="1" x="152"/>
        <item m="1" x="177"/>
        <item m="1" x="161"/>
        <item m="1" x="174"/>
        <item x="14"/>
        <item x="71"/>
        <item x="57"/>
        <item x="7"/>
        <item x="0"/>
        <item m="1" x="191"/>
        <item x="103"/>
        <item m="1" x="186"/>
        <item x="130"/>
        <item x="61"/>
        <item x="72"/>
        <item x="31"/>
        <item m="1" x="182"/>
        <item m="1" x="134"/>
        <item m="1" x="211"/>
        <item m="1" x="183"/>
        <item m="1" x="196"/>
        <item m="1" x="158"/>
        <item m="1" x="155"/>
        <item m="1" x="147"/>
        <item m="1" x="164"/>
        <item m="1" x="190"/>
        <item m="1" x="167"/>
        <item x="75"/>
        <item m="1" x="195"/>
        <item m="1" x="173"/>
        <item m="1" x="140"/>
        <item x="55"/>
        <item m="1" x="192"/>
        <item x="53"/>
        <item m="1" x="224"/>
        <item m="1" x="221"/>
        <item x="94"/>
        <item m="1" x="159"/>
        <item m="1" x="193"/>
        <item m="1" x="166"/>
        <item m="1" x="217"/>
        <item m="1" x="142"/>
        <item m="1" x="165"/>
        <item m="1" x="194"/>
        <item m="1" x="179"/>
        <item m="1" x="136"/>
        <item m="1" x="189"/>
        <item m="1" x="172"/>
        <item m="1" x="143"/>
        <item m="1" x="200"/>
        <item x="84"/>
        <item m="1" x="153"/>
        <item m="1" x="215"/>
        <item m="1" x="216"/>
        <item m="1" x="141"/>
        <item m="1" x="213"/>
        <item x="90"/>
        <item m="1" x="154"/>
        <item x="8"/>
        <item m="1" x="205"/>
        <item m="1" x="133"/>
        <item x="132"/>
        <item m="1" x="178"/>
        <item m="1" x="171"/>
        <item x="28"/>
        <item x="27"/>
        <item m="1" x="220"/>
        <item x="119"/>
        <item m="1" x="198"/>
        <item m="1" x="137"/>
        <item m="1" x="163"/>
        <item x="4"/>
        <item m="1" x="209"/>
        <item x="127"/>
        <item m="1" x="206"/>
        <item x="77"/>
        <item x="114"/>
        <item x="123"/>
        <item x="122"/>
        <item m="1" x="208"/>
        <item x="3"/>
        <item x="59"/>
        <item x="69"/>
        <item x="16"/>
        <item m="1" x="139"/>
        <item m="1" x="214"/>
        <item x="79"/>
        <item x="64"/>
        <item m="1" x="160"/>
        <item x="105"/>
        <item x="43"/>
        <item m="1" x="156"/>
        <item x="78"/>
        <item m="1" x="148"/>
        <item m="1" x="176"/>
        <item x="86"/>
        <item x="56"/>
        <item x="128"/>
        <item x="48"/>
        <item m="1" x="187"/>
        <item x="100"/>
        <item x="45"/>
        <item x="101"/>
        <item x="110"/>
        <item m="1" x="203"/>
        <item m="1" x="197"/>
        <item m="1" x="181"/>
        <item m="1" x="169"/>
        <item m="1" x="175"/>
        <item m="1" x="149"/>
        <item x="129"/>
        <item m="1" x="212"/>
        <item m="1" x="219"/>
        <item m="1" x="135"/>
        <item x="5"/>
        <item x="9"/>
        <item x="10"/>
        <item x="11"/>
        <item x="15"/>
        <item x="17"/>
        <item x="19"/>
        <item x="21"/>
        <item x="22"/>
        <item x="23"/>
        <item x="25"/>
        <item x="26"/>
        <item x="29"/>
        <item x="30"/>
        <item x="32"/>
        <item x="33"/>
        <item x="34"/>
        <item x="35"/>
        <item x="37"/>
        <item x="38"/>
        <item x="39"/>
        <item x="40"/>
        <item x="46"/>
        <item x="47"/>
        <item x="50"/>
        <item x="54"/>
        <item x="58"/>
        <item x="60"/>
        <item x="62"/>
        <item x="63"/>
        <item x="65"/>
        <item x="66"/>
        <item x="67"/>
        <item x="68"/>
        <item x="70"/>
        <item x="73"/>
        <item x="76"/>
        <item x="81"/>
        <item x="82"/>
        <item x="83"/>
        <item x="85"/>
        <item x="88"/>
        <item x="91"/>
        <item x="92"/>
        <item x="93"/>
        <item x="95"/>
        <item x="96"/>
        <item x="97"/>
        <item x="98"/>
        <item x="99"/>
        <item x="104"/>
        <item x="106"/>
        <item x="107"/>
        <item x="108"/>
        <item x="109"/>
        <item x="111"/>
        <item x="112"/>
        <item x="113"/>
        <item x="115"/>
        <item x="116"/>
        <item x="117"/>
        <item x="120"/>
        <item x="121"/>
        <item x="126"/>
        <item x="13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ascending" defaultSubtotal="0">
      <items count="305">
        <item x="157"/>
        <item x="159"/>
        <item x="40"/>
        <item x="23"/>
        <item m="1" x="176"/>
        <item m="1" x="244"/>
        <item x="103"/>
        <item x="80"/>
        <item m="1" x="248"/>
        <item x="74"/>
        <item m="1" x="167"/>
        <item x="69"/>
        <item m="1" x="245"/>
        <item m="1" x="265"/>
        <item m="1" x="234"/>
        <item x="4"/>
        <item m="1" x="213"/>
        <item x="89"/>
        <item m="1" x="200"/>
        <item x="86"/>
        <item x="121"/>
        <item m="1" x="164"/>
        <item m="1" x="270"/>
        <item x="101"/>
        <item m="1" x="208"/>
        <item m="1" x="291"/>
        <item m="1" x="292"/>
        <item x="7"/>
        <item m="1" x="253"/>
        <item x="149"/>
        <item m="1" x="281"/>
        <item x="72"/>
        <item m="1" x="172"/>
        <item m="1" x="221"/>
        <item m="1" x="300"/>
        <item m="1" x="237"/>
        <item m="1" x="160"/>
        <item x="0"/>
        <item x="115"/>
        <item m="1" x="254"/>
        <item m="1" x="256"/>
        <item x="146"/>
        <item m="1" x="209"/>
        <item x="49"/>
        <item x="158"/>
        <item x="85"/>
        <item m="1" x="204"/>
        <item x="15"/>
        <item x="106"/>
        <item m="1" x="269"/>
        <item x="154"/>
        <item m="1" x="173"/>
        <item m="1" x="181"/>
        <item x="100"/>
        <item m="1" x="232"/>
        <item m="1" x="268"/>
        <item x="130"/>
        <item x="127"/>
        <item m="1" x="195"/>
        <item x="75"/>
        <item m="1" x="210"/>
        <item x="32"/>
        <item x="29"/>
        <item x="62"/>
        <item x="25"/>
        <item m="1" x="190"/>
        <item m="1" x="235"/>
        <item m="1" x="240"/>
        <item m="1" x="222"/>
        <item x="54"/>
        <item x="97"/>
        <item m="1" x="250"/>
        <item m="1" x="298"/>
        <item m="1" x="207"/>
        <item m="1" x="252"/>
        <item m="1" x="212"/>
        <item x="34"/>
        <item m="1" x="289"/>
        <item x="93"/>
        <item x="10"/>
        <item m="1" x="302"/>
        <item x="84"/>
        <item m="1" x="272"/>
        <item x="138"/>
        <item x="133"/>
        <item x="8"/>
        <item m="1" x="206"/>
        <item x="117"/>
        <item x="17"/>
        <item x="16"/>
        <item x="65"/>
        <item m="1" x="203"/>
        <item x="155"/>
        <item x="9"/>
        <item x="76"/>
        <item x="129"/>
        <item m="1" x="198"/>
        <item x="128"/>
        <item x="24"/>
        <item x="94"/>
        <item m="1" x="217"/>
        <item x="148"/>
        <item x="70"/>
        <item m="1" x="216"/>
        <item m="1" x="231"/>
        <item m="1" x="211"/>
        <item m="1" x="170"/>
        <item x="98"/>
        <item m="1" x="274"/>
        <item x="44"/>
        <item x="108"/>
        <item m="1" x="189"/>
        <item x="12"/>
        <item x="5"/>
        <item m="1" x="199"/>
        <item m="1" x="188"/>
        <item m="1" x="184"/>
        <item x="67"/>
        <item x="110"/>
        <item m="1" x="168"/>
        <item m="1" x="224"/>
        <item x="60"/>
        <item m="1" x="178"/>
        <item x="68"/>
        <item m="1" x="241"/>
        <item m="1" x="261"/>
        <item x="81"/>
        <item x="88"/>
        <item m="1" x="249"/>
        <item m="1" x="246"/>
        <item x="36"/>
        <item m="1" x="187"/>
        <item m="1" x="297"/>
        <item x="27"/>
        <item x="156"/>
        <item m="1" x="304"/>
        <item x="50"/>
        <item x="31"/>
        <item x="142"/>
        <item m="1" x="282"/>
        <item m="1" x="279"/>
        <item m="1" x="179"/>
        <item m="1" x="165"/>
        <item m="1" x="182"/>
        <item x="77"/>
        <item m="1" x="290"/>
        <item x="112"/>
        <item x="132"/>
        <item m="1" x="264"/>
        <item m="1" x="193"/>
        <item m="1" x="277"/>
        <item m="1" x="230"/>
        <item x="19"/>
        <item x="61"/>
        <item x="64"/>
        <item x="35"/>
        <item m="1" x="218"/>
        <item m="1" x="283"/>
        <item m="1" x="286"/>
        <item m="1" x="180"/>
        <item x="3"/>
        <item x="145"/>
        <item x="144"/>
        <item x="20"/>
        <item x="39"/>
        <item m="1" x="299"/>
        <item m="1" x="175"/>
        <item m="1" x="267"/>
        <item x="18"/>
        <item x="48"/>
        <item x="104"/>
        <item m="1" x="233"/>
        <item x="6"/>
        <item x="150"/>
        <item m="1" x="239"/>
        <item m="1" x="220"/>
        <item m="1" x="197"/>
        <item m="1" x="285"/>
        <item x="46"/>
        <item m="1" x="202"/>
        <item m="1" x="174"/>
        <item m="1" x="276"/>
        <item x="59"/>
        <item x="47"/>
        <item m="1" x="162"/>
        <item x="118"/>
        <item x="119"/>
        <item x="137"/>
        <item m="1" x="226"/>
        <item m="1" x="163"/>
        <item x="109"/>
        <item m="1" x="280"/>
        <item x="58"/>
        <item m="1" x="177"/>
        <item x="122"/>
        <item m="1" x="263"/>
        <item m="1" x="255"/>
        <item x="87"/>
        <item x="105"/>
        <item x="66"/>
        <item x="120"/>
        <item x="22"/>
        <item x="141"/>
        <item m="1" x="288"/>
        <item x="116"/>
        <item x="2"/>
        <item x="56"/>
        <item x="143"/>
        <item x="42"/>
        <item m="1" x="201"/>
        <item m="1" x="303"/>
        <item x="13"/>
        <item x="45"/>
        <item x="41"/>
        <item x="53"/>
        <item x="63"/>
        <item m="1" x="262"/>
        <item x="37"/>
        <item m="1" x="257"/>
        <item m="1" x="251"/>
        <item x="57"/>
        <item x="125"/>
        <item x="83"/>
        <item m="1" x="214"/>
        <item x="33"/>
        <item m="1" x="293"/>
        <item x="1"/>
        <item m="1" x="191"/>
        <item m="1" x="260"/>
        <item x="134"/>
        <item m="1" x="227"/>
        <item m="1" x="242"/>
        <item x="55"/>
        <item x="136"/>
        <item x="11"/>
        <item x="30"/>
        <item m="1" x="266"/>
        <item m="1" x="287"/>
        <item m="1" x="294"/>
        <item m="1" x="275"/>
        <item m="1" x="166"/>
        <item m="1" x="219"/>
        <item m="1" x="183"/>
        <item m="1" x="278"/>
        <item x="73"/>
        <item x="151"/>
        <item x="113"/>
        <item x="124"/>
        <item m="1" x="185"/>
        <item x="79"/>
        <item m="1" x="236"/>
        <item m="1" x="301"/>
        <item x="92"/>
        <item x="126"/>
        <item x="147"/>
        <item x="107"/>
        <item m="1" x="171"/>
        <item x="152"/>
        <item x="91"/>
        <item x="43"/>
        <item m="1" x="194"/>
        <item m="1" x="229"/>
        <item x="78"/>
        <item x="153"/>
        <item m="1" x="223"/>
        <item x="114"/>
        <item x="14"/>
        <item m="1" x="161"/>
        <item x="71"/>
        <item m="1" x="225"/>
        <item x="111"/>
        <item x="38"/>
        <item x="99"/>
        <item m="1" x="295"/>
        <item x="123"/>
        <item m="1" x="186"/>
        <item x="90"/>
        <item x="28"/>
        <item m="1" x="258"/>
        <item x="96"/>
        <item x="26"/>
        <item x="82"/>
        <item m="1" x="215"/>
        <item m="1" x="296"/>
        <item m="1" x="243"/>
        <item m="1" x="271"/>
        <item x="51"/>
        <item m="1" x="238"/>
        <item m="1" x="259"/>
        <item m="1" x="284"/>
        <item m="1" x="247"/>
        <item x="135"/>
        <item x="95"/>
        <item m="1" x="273"/>
        <item x="131"/>
        <item m="1" x="169"/>
        <item x="102"/>
        <item m="1" x="205"/>
        <item x="140"/>
        <item x="139"/>
        <item m="1" x="196"/>
        <item x="52"/>
        <item m="1" x="228"/>
        <item x="21"/>
        <item m="1" x="19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" outline="0" showAll="0" defaultSubtotal="0">
      <items count="66">
        <item x="56"/>
        <item x="52"/>
        <item x="15"/>
        <item m="1" x="63"/>
        <item m="1" x="58"/>
        <item x="9"/>
        <item x="40"/>
        <item x="0"/>
        <item x="53"/>
        <item x="10"/>
        <item x="33"/>
        <item x="29"/>
        <item x="4"/>
        <item x="28"/>
        <item x="43"/>
        <item x="45"/>
        <item x="30"/>
        <item x="39"/>
        <item x="11"/>
        <item x="34"/>
        <item x="44"/>
        <item x="24"/>
        <item x="48"/>
        <item x="42"/>
        <item x="37"/>
        <item x="50"/>
        <item x="27"/>
        <item x="41"/>
        <item x="6"/>
        <item x="3"/>
        <item x="23"/>
        <item x="1"/>
        <item x="25"/>
        <item x="7"/>
        <item x="2"/>
        <item x="18"/>
        <item x="16"/>
        <item x="21"/>
        <item x="19"/>
        <item x="20"/>
        <item x="5"/>
        <item m="1" x="65"/>
        <item m="1" x="60"/>
        <item m="1" x="64"/>
        <item m="1" x="59"/>
        <item m="1" x="62"/>
        <item x="57"/>
        <item x="12"/>
        <item x="51"/>
        <item m="1" x="61"/>
        <item x="14"/>
        <item x="31"/>
        <item x="38"/>
        <item x="32"/>
        <item x="26"/>
        <item x="8"/>
        <item x="36"/>
        <item x="49"/>
        <item x="13"/>
        <item x="55"/>
        <item x="54"/>
        <item x="17"/>
        <item x="22"/>
        <item x="35"/>
        <item x="46"/>
        <item x="4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">
        <item x="1"/>
        <item x="0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9">
        <item m="1" x="7"/>
        <item m="1" x="8"/>
        <item x="2"/>
        <item m="1" x="6"/>
        <item x="3"/>
        <item x="4"/>
        <item x="1"/>
        <item x="0"/>
        <item x="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5">
        <item m="1" x="44"/>
        <item x="43"/>
        <item x="4"/>
        <item x="15"/>
        <item x="6"/>
        <item x="31"/>
        <item x="11"/>
        <item x="3"/>
        <item x="21"/>
        <item x="0"/>
        <item x="1"/>
        <item x="2"/>
        <item x="5"/>
        <item x="7"/>
        <item x="8"/>
        <item x="9"/>
        <item x="10"/>
        <item x="12"/>
        <item x="13"/>
        <item x="14"/>
        <item x="16"/>
        <item x="17"/>
        <item x="18"/>
        <item x="19"/>
        <item x="20"/>
        <item x="22"/>
        <item x="24"/>
        <item x="25"/>
        <item x="26"/>
        <item x="27"/>
        <item x="28"/>
        <item x="29"/>
        <item x="30"/>
        <item x="32"/>
        <item x="33"/>
        <item x="34"/>
        <item x="35"/>
        <item x="36"/>
        <item x="37"/>
        <item x="38"/>
        <item x="39"/>
        <item x="40"/>
        <item x="41"/>
        <item x="23"/>
        <item x="42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7">
    <field x="0"/>
    <field x="1"/>
    <field x="2"/>
    <field x="4"/>
    <field x="3"/>
    <field x="5"/>
    <field x="6"/>
  </rowFields>
  <rowItems count="164">
    <i>
      <x/>
      <x v="107"/>
      <x v="1"/>
      <x v="2"/>
      <x v="46"/>
      <x v="8"/>
      <x v="1"/>
    </i>
    <i>
      <x v="1"/>
      <x v="54"/>
      <x v="37"/>
      <x v="1"/>
      <x v="7"/>
      <x v="7"/>
      <x v="9"/>
    </i>
    <i>
      <x v="2"/>
      <x v="1"/>
      <x v="226"/>
      <x v="1"/>
      <x v="31"/>
      <x v="6"/>
      <x v="10"/>
    </i>
    <i>
      <x v="3"/>
      <x v="2"/>
      <x v="205"/>
      <x v="1"/>
      <x v="34"/>
      <x v="6"/>
      <x v="11"/>
    </i>
    <i>
      <x v="4"/>
      <x v="126"/>
      <x v="160"/>
      <x v="1"/>
      <x v="29"/>
      <x v="6"/>
      <x v="7"/>
    </i>
    <i>
      <x v="5"/>
      <x v="117"/>
      <x v="15"/>
      <x/>
      <x v="12"/>
      <x v="7"/>
      <x v="2"/>
    </i>
    <i>
      <x v="6"/>
      <x v="160"/>
      <x v="113"/>
      <x/>
      <x v="40"/>
      <x v="2"/>
      <x v="12"/>
    </i>
    <i>
      <x v="7"/>
      <x v="41"/>
      <x v="172"/>
      <x v="1"/>
      <x v="28"/>
      <x v="6"/>
      <x v="9"/>
    </i>
    <i>
      <x v="8"/>
      <x v="53"/>
      <x v="27"/>
      <x v="1"/>
      <x v="33"/>
      <x v="6"/>
      <x v="9"/>
    </i>
    <i>
      <x v="9"/>
      <x v="104"/>
      <x v="85"/>
      <x v="1"/>
      <x v="55"/>
      <x v="7"/>
      <x v="9"/>
    </i>
    <i>
      <x v="10"/>
      <x v="161"/>
      <x v="93"/>
      <x v="1"/>
      <x v="5"/>
      <x v="7"/>
      <x v="4"/>
    </i>
    <i>
      <x v="11"/>
      <x v="162"/>
      <x v="79"/>
      <x v="1"/>
      <x v="9"/>
      <x v="7"/>
      <x v="9"/>
    </i>
    <i>
      <x v="12"/>
      <x v="163"/>
      <x v="234"/>
      <x v="1"/>
      <x v="18"/>
      <x v="7"/>
      <x v="2"/>
    </i>
    <i>
      <x v="13"/>
      <x v="15"/>
      <x v="112"/>
      <x/>
      <x v="47"/>
      <x v="6"/>
      <x v="9"/>
    </i>
    <i>
      <x v="14"/>
      <x v="104"/>
      <x v="211"/>
      <x v="1"/>
      <x v="58"/>
      <x v="7"/>
      <x v="9"/>
    </i>
    <i>
      <x v="15"/>
      <x v="12"/>
      <x v="266"/>
      <x v="1"/>
      <x v="50"/>
      <x v="6"/>
      <x v="2"/>
    </i>
    <i>
      <x v="16"/>
      <x v="50"/>
      <x v="47"/>
      <x v="1"/>
      <x v="2"/>
      <x v="7"/>
      <x v="9"/>
    </i>
    <i>
      <x v="17"/>
      <x v="53"/>
      <x v="89"/>
      <x v="1"/>
      <x v="36"/>
      <x v="4"/>
      <x v="13"/>
    </i>
    <i>
      <x v="18"/>
      <x v="164"/>
      <x v="88"/>
      <x v="1"/>
      <x v="40"/>
      <x v="2"/>
      <x v="11"/>
    </i>
    <i>
      <x v="19"/>
      <x v="129"/>
      <x v="168"/>
      <x v="1"/>
      <x v="40"/>
      <x v="2"/>
      <x v="14"/>
    </i>
    <i>
      <x v="20"/>
      <x v="165"/>
      <x v="152"/>
      <x v="1"/>
      <x v="61"/>
      <x v="7"/>
      <x v="9"/>
    </i>
    <i>
      <x v="21"/>
      <x v="5"/>
      <x v="163"/>
      <x v="1"/>
      <x v="35"/>
      <x v="4"/>
      <x v="2"/>
    </i>
    <i>
      <x v="22"/>
      <x v="166"/>
      <x v="303"/>
      <x v="1"/>
      <x v="40"/>
      <x v="2"/>
      <x v="2"/>
    </i>
    <i>
      <x v="23"/>
      <x v="37"/>
      <x v="201"/>
      <x v="1"/>
      <x v="38"/>
      <x v="5"/>
      <x v="9"/>
    </i>
    <i>
      <x v="24"/>
      <x v="167"/>
      <x v="3"/>
      <x/>
      <x v="38"/>
      <x v="5"/>
      <x v="15"/>
    </i>
    <i>
      <x v="25"/>
      <x v="168"/>
      <x v="98"/>
      <x/>
      <x v="35"/>
      <x v="4"/>
      <x v="2"/>
    </i>
    <i>
      <x v="26"/>
      <x v="169"/>
      <x v="64"/>
      <x/>
      <x v="36"/>
      <x v="4"/>
      <x v="2"/>
    </i>
    <i>
      <x v="27"/>
      <x v="38"/>
      <x v="280"/>
      <x v="1"/>
      <x v="35"/>
      <x v="4"/>
      <x v="16"/>
    </i>
    <i>
      <x v="28"/>
      <x v="170"/>
      <x v="133"/>
      <x v="1"/>
      <x v="35"/>
      <x v="4"/>
      <x v="2"/>
    </i>
    <i>
      <x v="29"/>
      <x v="171"/>
      <x v="277"/>
      <x v="1"/>
      <x v="36"/>
      <x v="4"/>
      <x v="2"/>
    </i>
    <i>
      <x v="30"/>
      <x v="111"/>
      <x v="62"/>
      <x v="1"/>
      <x v="38"/>
      <x v="5"/>
      <x v="6"/>
    </i>
    <i>
      <x v="31"/>
      <x v="110"/>
      <x v="62"/>
      <x/>
      <x v="39"/>
      <x v="2"/>
      <x v="6"/>
    </i>
    <i>
      <x v="32"/>
      <x v="172"/>
      <x v="235"/>
      <x/>
      <x v="38"/>
      <x v="5"/>
      <x v="2"/>
    </i>
    <i>
      <x v="33"/>
      <x v="173"/>
      <x v="137"/>
      <x/>
      <x v="39"/>
      <x v="2"/>
      <x v="9"/>
    </i>
    <i>
      <x v="34"/>
      <x v="61"/>
      <x v="61"/>
      <x v="1"/>
      <x v="40"/>
      <x v="2"/>
      <x v="9"/>
    </i>
    <i>
      <x v="35"/>
      <x v="54"/>
      <x v="224"/>
      <x v="1"/>
      <x v="40"/>
      <x v="2"/>
      <x v="9"/>
    </i>
    <i>
      <x v="36"/>
      <x v="174"/>
      <x v="76"/>
      <x v="1"/>
      <x v="40"/>
      <x v="2"/>
      <x v="9"/>
    </i>
    <i>
      <x v="37"/>
      <x v="175"/>
      <x v="155"/>
      <x v="1"/>
      <x v="40"/>
      <x v="2"/>
      <x v="9"/>
    </i>
    <i>
      <x v="38"/>
      <x v="176"/>
      <x v="130"/>
      <x/>
      <x v="38"/>
      <x v="5"/>
      <x v="9"/>
    </i>
    <i>
      <x v="39"/>
      <x v="117"/>
      <x v="217"/>
      <x/>
      <x v="37"/>
      <x v="5"/>
      <x v="9"/>
    </i>
    <i>
      <x v="40"/>
      <x v="177"/>
      <x v="271"/>
      <x/>
      <x v="40"/>
      <x v="2"/>
      <x v="9"/>
    </i>
    <i>
      <x v="41"/>
      <x v="45"/>
      <x v="164"/>
      <x v="1"/>
      <x v="40"/>
      <x v="2"/>
      <x v="17"/>
    </i>
    <i>
      <x v="42"/>
      <x v="178"/>
      <x v="2"/>
      <x v="1"/>
      <x v="40"/>
      <x v="2"/>
      <x v="17"/>
    </i>
    <i>
      <x v="43"/>
      <x v="179"/>
      <x v="213"/>
      <x v="1"/>
      <x v="37"/>
      <x v="5"/>
      <x v="18"/>
    </i>
    <i>
      <x v="44"/>
      <x v="180"/>
      <x v="208"/>
      <x v="1"/>
      <x v="62"/>
      <x v="7"/>
      <x v="2"/>
    </i>
    <i>
      <x v="45"/>
      <x v="181"/>
      <x v="259"/>
      <x v="1"/>
      <x v="5"/>
      <x v="7"/>
      <x v="2"/>
    </i>
    <i>
      <x v="46"/>
      <x v="39"/>
      <x v="109"/>
      <x v="1"/>
      <x v="50"/>
      <x v="6"/>
      <x v="2"/>
    </i>
    <i>
      <x v="47"/>
      <x v="15"/>
      <x v="212"/>
      <x/>
      <x v="50"/>
      <x v="6"/>
      <x v="2"/>
    </i>
    <i>
      <x v="48"/>
      <x v="44"/>
      <x v="178"/>
      <x v="1"/>
      <x v="30"/>
      <x v="6"/>
      <x v="2"/>
    </i>
    <i>
      <x v="49"/>
      <x v="136"/>
      <x v="183"/>
      <x/>
      <x v="21"/>
      <x v="7"/>
      <x v="14"/>
    </i>
    <i>
      <x v="50"/>
      <x v="20"/>
      <x v="169"/>
      <x v="1"/>
      <x v="21"/>
      <x v="7"/>
      <x v="2"/>
    </i>
    <i>
      <x v="51"/>
      <x v="147"/>
      <x v="43"/>
      <x v="1"/>
      <x v="32"/>
      <x v="6"/>
      <x v="2"/>
    </i>
    <i>
      <x v="52"/>
      <x v="182"/>
      <x v="136"/>
      <x v="1"/>
      <x v="54"/>
      <x v="7"/>
      <x v="2"/>
    </i>
    <i>
      <x v="53"/>
      <x v="183"/>
      <x v="286"/>
      <x v="1"/>
      <x v="26"/>
      <x v="6"/>
      <x v="2"/>
    </i>
    <i>
      <x v="54"/>
      <x v="144"/>
      <x v="301"/>
      <x/>
      <x v="12"/>
      <x v="7"/>
      <x v="19"/>
    </i>
    <i>
      <x v="55"/>
      <x v="9"/>
      <x v="214"/>
      <x/>
      <x v="13"/>
      <x v="7"/>
      <x v="19"/>
    </i>
    <i>
      <x v="56"/>
      <x v="184"/>
      <x v="69"/>
      <x/>
      <x v="29"/>
      <x v="6"/>
      <x v="2"/>
    </i>
    <i>
      <x v="57"/>
      <x v="42"/>
      <x v="232"/>
      <x v="1"/>
      <x v="29"/>
      <x v="6"/>
      <x v="2"/>
    </i>
    <i>
      <x v="58"/>
      <x v="4"/>
      <x v="206"/>
      <x v="1"/>
      <x v="11"/>
      <x v="7"/>
      <x v="3"/>
    </i>
    <i>
      <x v="59"/>
      <x v="79"/>
      <x v="220"/>
      <x v="1"/>
      <x v="33"/>
      <x v="6"/>
      <x v="2"/>
    </i>
    <i>
      <x v="60"/>
      <x v="129"/>
      <x v="192"/>
      <x v="1"/>
      <x v="16"/>
      <x v="7"/>
      <x v="2"/>
    </i>
    <i>
      <x v="61"/>
      <x v="168"/>
      <x v="98"/>
      <x/>
      <x v="16"/>
      <x v="7"/>
      <x v="2"/>
    </i>
    <i>
      <x v="62"/>
      <x v="185"/>
      <x v="182"/>
      <x/>
      <x v="13"/>
      <x v="7"/>
      <x v="2"/>
    </i>
    <i>
      <x v="63"/>
      <x v="77"/>
      <x v="121"/>
      <x v="1"/>
      <x v="5"/>
      <x v="7"/>
      <x v="2"/>
    </i>
    <i>
      <x v="64"/>
      <x v="45"/>
      <x v="153"/>
      <x v="1"/>
      <x v="51"/>
      <x v="7"/>
      <x v="2"/>
    </i>
    <i>
      <x v="65"/>
      <x v="142"/>
      <x v="63"/>
      <x/>
      <x v="53"/>
      <x v="7"/>
      <x v="20"/>
    </i>
    <i>
      <x v="66"/>
      <x v="52"/>
      <x v="215"/>
      <x v="1"/>
      <x v="10"/>
      <x v="7"/>
      <x v="2"/>
    </i>
    <i>
      <x v="67"/>
      <x v="50"/>
      <x v="154"/>
      <x v="1"/>
      <x v="16"/>
      <x v="7"/>
      <x v="2"/>
    </i>
    <i>
      <x v="68"/>
      <x v="186"/>
      <x v="90"/>
      <x v="1"/>
      <x v="19"/>
      <x v="7"/>
      <x v="2"/>
    </i>
    <i>
      <x v="69"/>
      <x v="127"/>
      <x v="199"/>
      <x/>
      <x v="18"/>
      <x v="7"/>
      <x v="21"/>
    </i>
    <i>
      <x v="70"/>
      <x v="187"/>
      <x v="117"/>
      <x v="1"/>
      <x v="13"/>
      <x v="7"/>
      <x v="21"/>
    </i>
    <i>
      <x v="71"/>
      <x v="129"/>
      <x v="123"/>
      <x v="1"/>
      <x v="21"/>
      <x v="7"/>
      <x v="22"/>
    </i>
    <i>
      <x v="72"/>
      <x v="59"/>
      <x v="11"/>
      <x v="1"/>
      <x v="10"/>
      <x v="7"/>
      <x v="2"/>
    </i>
    <i>
      <x v="73"/>
      <x v="188"/>
      <x v="102"/>
      <x/>
      <x v="63"/>
      <x v="7"/>
      <x v="2"/>
    </i>
    <i>
      <x v="74"/>
      <x v="189"/>
      <x v="268"/>
      <x/>
      <x v="56"/>
      <x v="7"/>
      <x v="2"/>
    </i>
    <i>
      <x v="75"/>
      <x v="133"/>
      <x v="31"/>
      <x/>
      <x v="24"/>
      <x v="7"/>
      <x v="2"/>
    </i>
    <i>
      <x v="76"/>
      <x v="186"/>
      <x v="244"/>
      <x v="1"/>
      <x v="31"/>
      <x v="6"/>
      <x v="2"/>
    </i>
    <i>
      <x v="77"/>
      <x v="190"/>
      <x v="9"/>
      <x/>
      <x v="12"/>
      <x v="7"/>
      <x v="2"/>
    </i>
    <i>
      <x v="78"/>
      <x v="191"/>
      <x v="59"/>
      <x v="1"/>
      <x v="21"/>
      <x v="7"/>
      <x v="2"/>
    </i>
    <i>
      <x v="79"/>
      <x v="117"/>
      <x v="94"/>
      <x/>
      <x v="52"/>
      <x v="7"/>
      <x v="23"/>
    </i>
    <i>
      <x v="80"/>
      <x v="192"/>
      <x v="144"/>
      <x v="1"/>
      <x v="11"/>
      <x v="7"/>
      <x v="23"/>
    </i>
    <i>
      <x v="81"/>
      <x v="193"/>
      <x v="262"/>
      <x v="1"/>
      <x v="17"/>
      <x v="7"/>
      <x v="2"/>
    </i>
    <i>
      <x v="82"/>
      <x v="128"/>
      <x v="249"/>
      <x v="1"/>
      <x v="19"/>
      <x v="7"/>
      <x v="2"/>
    </i>
    <i>
      <x v="83"/>
      <x v="104"/>
      <x v="7"/>
      <x v="1"/>
      <x v="33"/>
      <x v="6"/>
      <x v="20"/>
    </i>
    <i>
      <x v="84"/>
      <x v="45"/>
      <x v="126"/>
      <x v="1"/>
      <x v="30"/>
      <x v="6"/>
      <x v="24"/>
    </i>
    <i>
      <x v="85"/>
      <x v="194"/>
      <x v="281"/>
      <x v="1"/>
      <x v="12"/>
      <x v="7"/>
      <x v="16"/>
    </i>
    <i>
      <x v="86"/>
      <x v="12"/>
      <x v="222"/>
      <x v="1"/>
      <x v="9"/>
      <x v="7"/>
      <x v="2"/>
    </i>
    <i>
      <x v="87"/>
      <x v="51"/>
      <x v="81"/>
      <x v="1"/>
      <x v="2"/>
      <x v="7"/>
      <x v="8"/>
    </i>
    <i>
      <x v="88"/>
      <x v="60"/>
      <x v="45"/>
      <x v="1"/>
      <x v="6"/>
      <x v="7"/>
      <x v="25"/>
    </i>
    <i>
      <x v="89"/>
      <x v="195"/>
      <x v="19"/>
      <x v="1"/>
      <x v="32"/>
      <x v="6"/>
      <x v="43"/>
    </i>
    <i>
      <x v="90"/>
      <x v="40"/>
      <x v="197"/>
      <x v="1"/>
      <x v="53"/>
      <x v="7"/>
      <x v="2"/>
    </i>
    <i>
      <x v="91"/>
      <x v="73"/>
      <x v="127"/>
      <x/>
      <x v="27"/>
      <x v="6"/>
      <x v="26"/>
    </i>
    <i>
      <x v="92"/>
      <x v="196"/>
      <x v="17"/>
      <x v="1"/>
      <x v="17"/>
      <x v="7"/>
      <x v="2"/>
    </i>
    <i>
      <x v="93"/>
      <x v="121"/>
      <x v="276"/>
      <x v="1"/>
      <x v="47"/>
      <x v="6"/>
      <x v="2"/>
    </i>
    <i>
      <x v="94"/>
      <x v="138"/>
      <x v="258"/>
      <x v="1"/>
      <x v="19"/>
      <x v="7"/>
      <x v="2"/>
    </i>
    <i>
      <x v="95"/>
      <x v="50"/>
      <x v="252"/>
      <x v="1"/>
      <x v="62"/>
      <x v="7"/>
      <x v="27"/>
    </i>
    <i>
      <x v="96"/>
      <x v="132"/>
      <x v="78"/>
      <x v="1"/>
      <x v="51"/>
      <x v="7"/>
      <x v="2"/>
    </i>
    <i>
      <x v="97"/>
      <x v="10"/>
      <x v="99"/>
      <x/>
      <x v="23"/>
      <x v="7"/>
      <x v="2"/>
    </i>
    <i>
      <x v="98"/>
      <x v="197"/>
      <x v="292"/>
      <x v="1"/>
      <x v="54"/>
      <x v="7"/>
      <x v="28"/>
    </i>
    <i>
      <x v="99"/>
      <x v="198"/>
      <x v="279"/>
      <x v="1"/>
      <x v="14"/>
      <x v="7"/>
      <x v="2"/>
    </i>
    <i>
      <x v="100"/>
      <x v="199"/>
      <x v="70"/>
      <x v="1"/>
      <x v="10"/>
      <x v="7"/>
      <x v="29"/>
    </i>
    <i>
      <x v="101"/>
      <x v="96"/>
      <x v="107"/>
      <x/>
      <x v="14"/>
      <x v="7"/>
      <x v="2"/>
    </i>
    <i>
      <x v="102"/>
      <x v="200"/>
      <x v="272"/>
      <x/>
      <x v="20"/>
      <x v="7"/>
      <x v="2"/>
    </i>
    <i>
      <x v="103"/>
      <x v="141"/>
      <x v="53"/>
      <x/>
      <x v="13"/>
      <x v="7"/>
      <x v="30"/>
    </i>
    <i>
      <x v="104"/>
      <x v="19"/>
      <x v="23"/>
      <x v="1"/>
      <x v="14"/>
      <x v="7"/>
      <x v="2"/>
    </i>
    <i>
      <x v="105"/>
      <x v="201"/>
      <x v="296"/>
      <x v="1"/>
      <x v="18"/>
      <x v="7"/>
      <x v="17"/>
    </i>
    <i>
      <x v="106"/>
      <x v="18"/>
      <x v="6"/>
      <x v="1"/>
      <x v="16"/>
      <x v="7"/>
      <x v="31"/>
    </i>
    <i>
      <x v="107"/>
      <x v="102"/>
      <x v="170"/>
      <x v="1"/>
      <x v="15"/>
      <x v="7"/>
      <x v="22"/>
    </i>
    <i>
      <x v="108"/>
      <x v="202"/>
      <x v="198"/>
      <x/>
      <x v="15"/>
      <x v="7"/>
      <x v="32"/>
    </i>
    <i>
      <x v="109"/>
      <x v="203"/>
      <x v="48"/>
      <x/>
      <x v="9"/>
      <x v="7"/>
      <x v="32"/>
    </i>
    <i>
      <x v="110"/>
      <x v="204"/>
      <x v="255"/>
      <x/>
      <x v="19"/>
      <x v="7"/>
      <x v="2"/>
    </i>
    <i>
      <x v="111"/>
      <x v="82"/>
      <x v="110"/>
      <x/>
      <x v="10"/>
      <x v="7"/>
      <x v="5"/>
    </i>
    <i>
      <x v="112"/>
      <x v="205"/>
      <x v="190"/>
      <x/>
      <x v="50"/>
      <x v="6"/>
      <x v="2"/>
    </i>
    <i>
      <x v="113"/>
      <x v="206"/>
      <x v="118"/>
      <x/>
      <x v="64"/>
      <x v="6"/>
      <x v="2"/>
    </i>
    <i>
      <x v="114"/>
      <x v="207"/>
      <x v="270"/>
      <x v="1"/>
      <x v="65"/>
      <x v="7"/>
      <x v="2"/>
    </i>
    <i>
      <x v="115"/>
      <x v="12"/>
      <x v="146"/>
      <x v="1"/>
      <x v="19"/>
      <x v="7"/>
      <x v="2"/>
    </i>
    <i>
      <x v="116"/>
      <x v="208"/>
      <x v="246"/>
      <x v="1"/>
      <x v="14"/>
      <x v="7"/>
      <x v="2"/>
    </i>
    <i>
      <x v="117"/>
      <x v="104"/>
      <x v="265"/>
      <x v="1"/>
      <x v="15"/>
      <x v="7"/>
      <x v="33"/>
    </i>
    <i>
      <x v="118"/>
      <x v="209"/>
      <x v="38"/>
      <x/>
      <x v="16"/>
      <x v="7"/>
      <x v="34"/>
    </i>
    <i>
      <x v="119"/>
      <x v="20"/>
      <x v="204"/>
      <x v="1"/>
      <x v="22"/>
      <x v="7"/>
      <x v="2"/>
    </i>
    <i>
      <x v="120"/>
      <x v="146"/>
      <x v="87"/>
      <x/>
      <x v="54"/>
      <x v="7"/>
      <x v="35"/>
    </i>
    <i>
      <x v="121"/>
      <x v="148"/>
      <x v="185"/>
      <x v="1"/>
      <x v="57"/>
      <x v="7"/>
      <x v="34"/>
    </i>
    <i>
      <x v="122"/>
      <x v="29"/>
      <x v="186"/>
      <x v="1"/>
      <x v="26"/>
      <x v="6"/>
      <x v="36"/>
    </i>
    <i>
      <x v="123"/>
      <x v="56"/>
      <x v="200"/>
      <x v="1"/>
      <x v="25"/>
      <x v="7"/>
      <x v="37"/>
    </i>
    <i>
      <x v="124"/>
      <x v="210"/>
      <x v="20"/>
      <x/>
      <x v="48"/>
      <x v="6"/>
      <x v="24"/>
    </i>
    <i>
      <x v="125"/>
      <x v="135"/>
      <x v="194"/>
      <x v="1"/>
      <x v="19"/>
      <x v="7"/>
      <x v="38"/>
    </i>
    <i>
      <x v="126"/>
      <x v="181"/>
      <x v="274"/>
      <x v="1"/>
      <x v="53"/>
      <x v="7"/>
      <x v="2"/>
    </i>
    <i>
      <x v="127"/>
      <x v="73"/>
      <x v="247"/>
      <x/>
      <x v="30"/>
      <x v="6"/>
      <x v="17"/>
    </i>
    <i>
      <x v="128"/>
      <x v="211"/>
      <x v="221"/>
      <x/>
      <x v="24"/>
      <x v="7"/>
      <x v="2"/>
    </i>
    <i>
      <x v="129"/>
      <x v="212"/>
      <x v="253"/>
      <x v="1"/>
      <x v="53"/>
      <x v="7"/>
      <x v="2"/>
    </i>
    <i>
      <x v="130"/>
      <x v="213"/>
      <x v="57"/>
      <x/>
      <x v="33"/>
      <x v="6"/>
      <x v="2"/>
    </i>
    <i>
      <x v="131"/>
      <x v="214"/>
      <x v="97"/>
      <x/>
      <x v="11"/>
      <x v="7"/>
      <x v="2"/>
    </i>
    <i>
      <x v="132"/>
      <x v="149"/>
      <x v="95"/>
      <x v="1"/>
      <x v="1"/>
      <x v="7"/>
      <x v="39"/>
    </i>
    <i>
      <x v="133"/>
      <x v="215"/>
      <x v="56"/>
      <x v="1"/>
      <x v="56"/>
      <x v="7"/>
      <x v="2"/>
    </i>
    <i>
      <x v="134"/>
      <x v="19"/>
      <x v="294"/>
      <x v="1"/>
      <x v="25"/>
      <x v="7"/>
      <x v="2"/>
    </i>
    <i>
      <x v="135"/>
      <x v="181"/>
      <x v="147"/>
      <x v="1"/>
      <x v="8"/>
      <x v="7"/>
      <x v="2"/>
    </i>
    <i>
      <x v="136"/>
      <x v="216"/>
      <x v="84"/>
      <x/>
      <x v="16"/>
      <x v="7"/>
      <x v="2"/>
    </i>
    <i>
      <x v="137"/>
      <x v="217"/>
      <x v="229"/>
      <x/>
      <x v="35"/>
      <x v="4"/>
      <x v="2"/>
    </i>
    <i>
      <x v="138"/>
      <x v="45"/>
      <x v="291"/>
      <x v="1"/>
      <x v="24"/>
      <x v="7"/>
      <x v="2"/>
    </i>
    <i>
      <x v="139"/>
      <x v="122"/>
      <x v="90"/>
      <x/>
      <x v="21"/>
      <x v="7"/>
      <x v="2"/>
    </i>
    <i>
      <x v="140"/>
      <x v="218"/>
      <x v="233"/>
      <x v="1"/>
      <x v="50"/>
      <x v="6"/>
      <x v="40"/>
    </i>
    <i>
      <x v="141"/>
      <x v="219"/>
      <x v="187"/>
      <x v="1"/>
      <x v="60"/>
      <x v="7"/>
      <x v="41"/>
    </i>
    <i>
      <x v="142"/>
      <x v="220"/>
      <x v="83"/>
      <x v="1"/>
      <x v="38"/>
      <x v="5"/>
      <x v="9"/>
    </i>
    <i>
      <x v="143"/>
      <x v="28"/>
      <x v="299"/>
      <x v="1"/>
      <x v="15"/>
      <x v="7"/>
      <x v="9"/>
    </i>
    <i>
      <x v="144"/>
      <x v="113"/>
      <x v="298"/>
      <x v="1"/>
      <x v="38"/>
      <x v="5"/>
      <x v="9"/>
    </i>
    <i>
      <x v="145"/>
      <x v="221"/>
      <x v="202"/>
      <x/>
      <x v="54"/>
      <x v="7"/>
      <x v="8"/>
    </i>
    <i>
      <x v="146"/>
      <x v="222"/>
      <x v="138"/>
      <x v="1"/>
      <x v="19"/>
      <x v="7"/>
      <x v="17"/>
    </i>
    <i>
      <x v="147"/>
      <x v="124"/>
      <x v="207"/>
      <x v="1"/>
      <x v="48"/>
      <x v="6"/>
      <x v="42"/>
    </i>
    <i>
      <x v="148"/>
      <x v="123"/>
      <x v="162"/>
      <x v="1"/>
      <x v="48"/>
      <x v="6"/>
      <x v="2"/>
    </i>
    <i>
      <x v="149"/>
      <x v="32"/>
      <x v="161"/>
      <x v="1"/>
      <x v="55"/>
      <x v="7"/>
      <x v="2"/>
    </i>
    <i>
      <x v="150"/>
      <x v="21"/>
      <x v="41"/>
      <x v="1"/>
      <x v="54"/>
      <x v="7"/>
      <x v="2"/>
    </i>
    <i>
      <x v="151"/>
      <x v="223"/>
      <x v="254"/>
      <x v="1"/>
      <x v="57"/>
      <x v="7"/>
      <x v="4"/>
    </i>
    <i>
      <x v="152"/>
      <x v="119"/>
      <x v="101"/>
      <x v="1"/>
      <x v="33"/>
      <x v="6"/>
      <x v="4"/>
    </i>
    <i>
      <x v="153"/>
      <x v="121"/>
      <x v="29"/>
      <x v="1"/>
      <x v="12"/>
      <x v="7"/>
      <x v="2"/>
    </i>
    <i>
      <x v="154"/>
      <x v="143"/>
      <x v="173"/>
      <x v="1"/>
      <x v="53"/>
      <x v="7"/>
      <x v="2"/>
    </i>
    <i>
      <x v="155"/>
      <x v="21"/>
      <x v="245"/>
      <x v="1"/>
      <x v="40"/>
      <x v="2"/>
      <x v="4"/>
    </i>
    <i>
      <x v="156"/>
      <x v="45"/>
      <x v="257"/>
      <x v="1"/>
      <x v="15"/>
      <x v="7"/>
      <x v="4"/>
    </i>
    <i>
      <x v="157"/>
      <x v="156"/>
      <x v="263"/>
      <x/>
      <x v="38"/>
      <x v="5"/>
      <x v="43"/>
    </i>
    <i>
      <x v="158"/>
      <x v="44"/>
      <x v="263"/>
      <x v="1"/>
      <x v="34"/>
      <x v="6"/>
      <x v="43"/>
    </i>
    <i>
      <x v="159"/>
      <x v="58"/>
      <x v="50"/>
      <x v="1"/>
      <x v="59"/>
      <x v="6"/>
      <x v="2"/>
    </i>
    <i>
      <x v="160"/>
      <x v="45"/>
      <x v="92"/>
      <x v="1"/>
      <x v="62"/>
      <x v="7"/>
      <x v="2"/>
    </i>
    <i>
      <x v="161"/>
      <x v="104"/>
      <x v="134"/>
      <x v="1"/>
      <x v="59"/>
      <x v="6"/>
      <x v="2"/>
    </i>
    <i>
      <x v="162"/>
      <x v="224"/>
      <x/>
      <x/>
      <x/>
      <x v="7"/>
      <x v="24"/>
    </i>
    <i>
      <x v="163"/>
      <x v="124"/>
      <x v="44"/>
      <x v="1"/>
      <x v="59"/>
      <x v="6"/>
      <x v="44"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D00-000000000000}" name="TablaDinámica1" cacheId="563" applyNumberFormats="0" applyBorderFormats="0" applyFontFormats="0" applyPatternFormats="0" applyAlignmentFormats="0" applyWidthHeightFormats="1" dataCaption="Valores" updatedVersion="8" minRefreshableVersion="3" useAutoFormatting="1" rowGrandTotals="0" colGrandTotals="0" itemPrintTitles="1" createdVersion="5" indent="0" compact="0" compactData="0" multipleFieldFilters="0" fieldListSortAscending="1">
  <location ref="B2:H3" firstHeaderRow="1" firstDataRow="1" firstDataCol="7"/>
  <pivotFields count="7">
    <pivotField axis="axisRow" compact="0" outline="0" showAll="0" defaultSubtotal="0">
      <items count="168">
        <item x="12"/>
        <item x="0"/>
        <item x="1"/>
        <item x="4"/>
        <item x="59"/>
        <item x="36"/>
        <item x="64"/>
        <item x="32"/>
        <item x="50"/>
        <item x="115"/>
        <item x="88"/>
        <item x="110"/>
        <item x="91"/>
        <item x="131"/>
        <item x="5"/>
        <item x="101"/>
        <item x="19"/>
        <item x="2"/>
        <item m="1" x="149"/>
        <item x="13"/>
        <item x="42"/>
        <item m="1" x="150"/>
        <item x="97"/>
        <item m="1" x="151"/>
        <item m="1" x="152"/>
        <item x="77"/>
        <item x="8"/>
        <item x="14"/>
        <item m="1" x="153"/>
        <item x="45"/>
        <item x="67"/>
        <item x="127"/>
        <item x="52"/>
        <item x="87"/>
        <item x="33"/>
        <item x="53"/>
        <item x="106"/>
        <item x="71"/>
        <item x="72"/>
        <item x="57"/>
        <item x="83"/>
        <item x="11"/>
        <item x="108"/>
        <item m="1" x="154"/>
        <item m="1" x="155"/>
        <item x="44"/>
        <item x="69"/>
        <item x="70"/>
        <item x="48"/>
        <item m="1" x="156"/>
        <item x="15"/>
        <item x="119"/>
        <item m="1" x="157"/>
        <item m="1" x="158"/>
        <item m="1" x="159"/>
        <item x="41"/>
        <item x="9"/>
        <item x="47"/>
        <item x="120"/>
        <item x="107"/>
        <item x="86"/>
        <item m="1" x="160"/>
        <item x="21"/>
        <item x="84"/>
        <item x="55"/>
        <item x="121"/>
        <item x="124"/>
        <item x="125"/>
        <item x="105"/>
        <item x="112"/>
        <item m="1" x="161"/>
        <item m="1" x="162"/>
        <item x="126"/>
        <item x="65"/>
        <item m="1" x="163"/>
        <item m="1" x="164"/>
        <item x="94"/>
        <item x="93"/>
        <item x="51"/>
        <item m="1" x="165"/>
        <item x="23"/>
        <item x="29"/>
        <item x="20"/>
        <item x="49"/>
        <item x="130"/>
        <item x="79"/>
        <item x="7"/>
        <item x="60"/>
        <item x="133"/>
        <item x="66"/>
        <item x="22"/>
        <item x="111"/>
        <item m="1" x="140"/>
        <item x="24"/>
        <item x="135"/>
        <item x="43"/>
        <item x="25"/>
        <item x="39"/>
        <item x="132"/>
        <item x="134"/>
        <item x="78"/>
        <item x="10"/>
        <item x="37"/>
        <item x="68"/>
        <item x="129"/>
        <item x="128"/>
        <item x="109"/>
        <item x="100"/>
        <item x="104"/>
        <item x="117"/>
        <item x="116"/>
        <item m="1" x="141"/>
        <item x="74"/>
        <item x="82"/>
        <item x="18"/>
        <item x="90"/>
        <item x="16"/>
        <item x="138"/>
        <item x="92"/>
        <item x="46"/>
        <item x="61"/>
        <item m="1" x="167"/>
        <item x="139"/>
        <item m="1" x="166"/>
        <item x="35"/>
        <item x="114"/>
        <item x="103"/>
        <item x="75"/>
        <item m="1" x="142"/>
        <item x="85"/>
        <item x="113"/>
        <item x="81"/>
        <item x="96"/>
        <item m="1" x="143"/>
        <item x="123"/>
        <item x="95"/>
        <item x="6"/>
        <item x="98"/>
        <item m="1" x="144"/>
        <item m="1" x="145"/>
        <item x="34"/>
        <item x="122"/>
        <item x="27"/>
        <item x="136"/>
        <item m="1" x="146"/>
        <item x="63"/>
        <item x="62"/>
        <item x="137"/>
        <item x="58"/>
        <item x="76"/>
        <item x="3"/>
        <item x="118"/>
        <item x="80"/>
        <item x="38"/>
        <item x="28"/>
        <item x="40"/>
        <item x="73"/>
        <item x="99"/>
        <item x="89"/>
        <item x="30"/>
        <item x="31"/>
        <item x="54"/>
        <item x="56"/>
        <item x="26"/>
        <item x="102"/>
        <item x="17"/>
        <item m="1" x="147"/>
        <item m="1" x="14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ascending" defaultSubtotal="0">
      <items count="43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6"/>
        <item x="112"/>
        <item x="113"/>
        <item x="114"/>
        <item x="115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m="1" x="193"/>
        <item x="137"/>
        <item x="138"/>
        <item m="1" x="196"/>
        <item m="1" x="395"/>
        <item m="1" x="198"/>
        <item m="1" x="199"/>
        <item m="1" x="200"/>
        <item m="1" x="201"/>
        <item m="1" x="202"/>
        <item m="1" x="203"/>
        <item m="1" x="204"/>
        <item m="1" x="205"/>
        <item m="1" x="206"/>
        <item m="1" x="197"/>
        <item m="1" x="207"/>
        <item m="1" x="208"/>
        <item m="1" x="209"/>
        <item m="1" x="210"/>
        <item m="1" x="211"/>
        <item m="1" x="212"/>
        <item m="1" x="213"/>
        <item m="1" x="214"/>
        <item m="1" x="215"/>
        <item m="1" x="216"/>
        <item m="1" x="217"/>
        <item m="1" x="218"/>
        <item m="1" x="219"/>
        <item m="1" x="220"/>
        <item m="1" x="221"/>
        <item m="1" x="222"/>
        <item m="1" x="223"/>
        <item m="1" x="224"/>
        <item m="1" x="225"/>
        <item m="1" x="226"/>
        <item m="1" x="227"/>
        <item m="1" x="228"/>
        <item m="1" x="229"/>
        <item m="1" x="230"/>
        <item m="1" x="231"/>
        <item m="1" x="232"/>
        <item m="1" x="233"/>
        <item m="1" x="234"/>
        <item m="1" x="235"/>
        <item m="1" x="236"/>
        <item m="1" x="237"/>
        <item m="1" x="238"/>
        <item m="1" x="239"/>
        <item m="1" x="240"/>
        <item m="1" x="241"/>
        <item m="1" x="242"/>
        <item m="1" x="243"/>
        <item m="1" x="244"/>
        <item m="1" x="245"/>
        <item m="1" x="246"/>
        <item m="1" x="247"/>
        <item m="1" x="248"/>
        <item m="1" x="249"/>
        <item m="1" x="250"/>
        <item m="1" x="251"/>
        <item m="1" x="252"/>
        <item m="1" x="253"/>
        <item m="1" x="254"/>
        <item m="1" x="255"/>
        <item m="1" x="256"/>
        <item m="1" x="257"/>
        <item m="1" x="258"/>
        <item m="1" x="259"/>
        <item m="1" x="260"/>
        <item m="1" x="261"/>
        <item m="1" x="262"/>
        <item m="1" x="263"/>
        <item m="1" x="264"/>
        <item m="1" x="265"/>
        <item m="1" x="266"/>
        <item m="1" x="267"/>
        <item m="1" x="268"/>
        <item m="1" x="269"/>
        <item m="1" x="270"/>
        <item m="1" x="271"/>
        <item m="1" x="272"/>
        <item m="1" x="273"/>
        <item m="1" x="274"/>
        <item m="1" x="275"/>
        <item m="1" x="276"/>
        <item m="1" x="277"/>
        <item m="1" x="278"/>
        <item m="1" x="140"/>
        <item m="1" x="141"/>
        <item m="1" x="142"/>
        <item m="1" x="143"/>
        <item m="1" x="144"/>
        <item m="1" x="145"/>
        <item m="1" x="146"/>
        <item m="1" x="147"/>
        <item m="1" x="148"/>
        <item m="1" x="149"/>
        <item m="1" x="150"/>
        <item m="1" x="151"/>
        <item m="1" x="152"/>
        <item m="1" x="153"/>
        <item m="1" x="154"/>
        <item m="1" x="155"/>
        <item m="1" x="156"/>
        <item m="1" x="157"/>
        <item m="1" x="158"/>
        <item m="1" x="159"/>
        <item m="1" x="160"/>
        <item m="1" x="161"/>
        <item m="1" x="162"/>
        <item m="1" x="163"/>
        <item m="1" x="164"/>
        <item m="1" x="165"/>
        <item m="1" x="166"/>
        <item m="1" x="167"/>
        <item m="1" x="168"/>
        <item m="1" x="169"/>
        <item m="1" x="170"/>
        <item m="1" x="171"/>
        <item m="1" x="172"/>
        <item m="1" x="173"/>
        <item m="1" x="174"/>
        <item m="1" x="175"/>
        <item m="1" x="176"/>
        <item m="1" x="177"/>
        <item m="1" x="178"/>
        <item m="1" x="179"/>
        <item m="1" x="180"/>
        <item m="1" x="181"/>
        <item m="1" x="182"/>
        <item m="1" x="183"/>
        <item m="1" x="184"/>
        <item m="1" x="185"/>
        <item m="1" x="186"/>
        <item m="1" x="187"/>
        <item m="1" x="188"/>
        <item m="1" x="189"/>
        <item m="1" x="190"/>
        <item m="1" x="191"/>
        <item m="1" x="192"/>
        <item m="1" x="279"/>
        <item m="1" x="194"/>
        <item m="1" x="195"/>
        <item m="1" x="280"/>
        <item m="1" x="281"/>
        <item m="1" x="282"/>
        <item m="1" x="283"/>
        <item m="1" x="284"/>
        <item m="1" x="354"/>
        <item m="1" x="398"/>
        <item m="1" x="401"/>
        <item m="1" x="403"/>
        <item m="1" x="405"/>
        <item m="1" x="407"/>
        <item m="1" x="409"/>
        <item m="1" x="411"/>
        <item m="1" x="413"/>
        <item m="1" x="416"/>
        <item m="1" x="419"/>
        <item m="1" x="422"/>
        <item m="1" x="425"/>
        <item m="1" x="428"/>
        <item m="1" x="285"/>
        <item m="1" x="287"/>
        <item m="1" x="289"/>
        <item m="1" x="291"/>
        <item m="1" x="293"/>
        <item m="1" x="295"/>
        <item m="1" x="298"/>
        <item m="1" x="301"/>
        <item m="1" x="304"/>
        <item m="1" x="307"/>
        <item m="1" x="322"/>
        <item m="1" x="325"/>
        <item m="1" x="327"/>
        <item m="1" x="329"/>
        <item m="1" x="331"/>
        <item m="1" x="333"/>
        <item m="1" x="335"/>
        <item m="1" x="337"/>
        <item m="1" x="339"/>
        <item m="1" x="342"/>
        <item m="1" x="344"/>
        <item m="1" x="346"/>
        <item m="1" x="348"/>
        <item m="1" x="350"/>
        <item m="1" x="351"/>
        <item m="1" x="352"/>
        <item m="1" x="353"/>
        <item m="1" x="355"/>
        <item m="1" x="356"/>
        <item m="1" x="357"/>
        <item m="1" x="359"/>
        <item m="1" x="361"/>
        <item m="1" x="363"/>
        <item m="1" x="365"/>
        <item m="1" x="373"/>
        <item m="1" x="375"/>
        <item m="1" x="377"/>
        <item m="1" x="379"/>
        <item m="1" x="381"/>
        <item m="1" x="383"/>
        <item m="1" x="385"/>
        <item m="1" x="387"/>
        <item m="1" x="389"/>
        <item m="1" x="391"/>
        <item m="1" x="393"/>
        <item m="1" x="396"/>
        <item m="1" x="399"/>
        <item m="1" x="402"/>
        <item m="1" x="404"/>
        <item m="1" x="406"/>
        <item m="1" x="408"/>
        <item m="1" x="410"/>
        <item m="1" x="412"/>
        <item m="1" x="414"/>
        <item m="1" x="417"/>
        <item m="1" x="420"/>
        <item m="1" x="423"/>
        <item m="1" x="426"/>
        <item m="1" x="296"/>
        <item m="1" x="299"/>
        <item m="1" x="302"/>
        <item m="1" x="305"/>
        <item m="1" x="308"/>
        <item m="1" x="310"/>
        <item m="1" x="312"/>
        <item m="1" x="314"/>
        <item m="1" x="316"/>
        <item m="1" x="318"/>
        <item m="1" x="320"/>
        <item m="1" x="323"/>
        <item m="1" x="326"/>
        <item m="1" x="328"/>
        <item m="1" x="330"/>
        <item m="1" x="332"/>
        <item m="1" x="334"/>
        <item m="1" x="336"/>
        <item m="1" x="338"/>
        <item m="1" x="340"/>
        <item m="1" x="343"/>
        <item m="1" x="345"/>
        <item m="1" x="347"/>
        <item m="1" x="349"/>
        <item m="1" x="358"/>
        <item m="1" x="360"/>
        <item m="1" x="362"/>
        <item m="1" x="364"/>
        <item m="1" x="366"/>
        <item m="1" x="367"/>
        <item m="1" x="368"/>
        <item m="1" x="369"/>
        <item m="1" x="370"/>
        <item m="1" x="371"/>
        <item m="1" x="372"/>
        <item m="1" x="374"/>
        <item m="1" x="376"/>
        <item m="1" x="378"/>
        <item m="1" x="380"/>
        <item m="1" x="382"/>
        <item m="1" x="384"/>
        <item m="1" x="386"/>
        <item m="1" x="388"/>
        <item m="1" x="390"/>
        <item m="1" x="392"/>
        <item m="1" x="394"/>
        <item m="1" x="397"/>
        <item m="1" x="400"/>
        <item m="1" x="415"/>
        <item m="1" x="418"/>
        <item m="1" x="421"/>
        <item m="1" x="424"/>
        <item m="1" x="427"/>
        <item m="1" x="429"/>
        <item m="1" x="286"/>
        <item m="1" x="288"/>
        <item m="1" x="290"/>
        <item m="1" x="292"/>
        <item m="1" x="294"/>
        <item m="1" x="297"/>
        <item m="1" x="300"/>
        <item m="1" x="303"/>
        <item m="1" x="306"/>
        <item m="1" x="309"/>
        <item m="1" x="311"/>
        <item m="1" x="313"/>
        <item m="1" x="315"/>
        <item m="1" x="317"/>
        <item m="1" x="319"/>
        <item m="1" x="321"/>
        <item m="1" x="324"/>
        <item m="1" x="341"/>
        <item x="13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58">
        <item m="1" x="283"/>
        <item m="1" x="206"/>
        <item m="1" x="313"/>
        <item m="1" x="255"/>
        <item m="1" x="252"/>
        <item m="1" x="318"/>
        <item m="1" x="193"/>
        <item m="1" x="244"/>
        <item m="1" x="215"/>
        <item m="1" x="182"/>
        <item m="1" x="229"/>
        <item x="112"/>
        <item m="1" x="347"/>
        <item m="1" x="295"/>
        <item m="1" x="292"/>
        <item m="1" x="173"/>
        <item m="1" x="257"/>
        <item x="12"/>
        <item m="1" x="322"/>
        <item m="1" x="331"/>
        <item x="17"/>
        <item m="1" x="189"/>
        <item x="79"/>
        <item x="101"/>
        <item m="1" x="217"/>
        <item m="1" x="262"/>
        <item m="1" x="256"/>
        <item m="1" x="195"/>
        <item m="1" x="280"/>
        <item m="1" x="286"/>
        <item m="1" x="200"/>
        <item m="1" x="194"/>
        <item m="1" x="289"/>
        <item m="1" x="158"/>
        <item m="1" x="307"/>
        <item m="1" x="226"/>
        <item m="1" x="185"/>
        <item m="1" x="267"/>
        <item m="1" x="219"/>
        <item x="50"/>
        <item m="1" x="242"/>
        <item x="135"/>
        <item m="1" x="251"/>
        <item x="132"/>
        <item m="1" x="342"/>
        <item m="1" x="291"/>
        <item m="1" x="288"/>
        <item x="86"/>
        <item m="1" x="265"/>
        <item m="1" x="271"/>
        <item m="1" x="270"/>
        <item m="1" x="167"/>
        <item m="1" x="268"/>
        <item m="1" x="348"/>
        <item m="1" x="344"/>
        <item m="1" x="338"/>
        <item m="1" x="269"/>
        <item m="1" x="341"/>
        <item m="1" x="174"/>
        <item m="1" x="177"/>
        <item m="1" x="235"/>
        <item m="1" x="294"/>
        <item m="1" x="277"/>
        <item x="13"/>
        <item x="55"/>
        <item m="1" x="316"/>
        <item m="1" x="293"/>
        <item m="1" x="335"/>
        <item m="1" x="282"/>
        <item m="1" x="170"/>
        <item x="64"/>
        <item x="73"/>
        <item m="1" x="178"/>
        <item m="1" x="340"/>
        <item m="1" x="328"/>
        <item m="1" x="261"/>
        <item m="1" x="220"/>
        <item x="47"/>
        <item m="1" x="274"/>
        <item m="1" x="232"/>
        <item m="1" x="253"/>
        <item x="61"/>
        <item m="1" x="327"/>
        <item x="41"/>
        <item m="1" x="243"/>
        <item m="1" x="186"/>
        <item x="84"/>
        <item x="71"/>
        <item m="1" x="196"/>
        <item m="1" x="315"/>
        <item m="1" x="317"/>
        <item m="1" x="275"/>
        <item m="1" x="306"/>
        <item x="110"/>
        <item x="67"/>
        <item m="1" x="169"/>
        <item m="1" x="240"/>
        <item m="1" x="312"/>
        <item m="1" x="239"/>
        <item m="1" x="249"/>
        <item m="1" x="320"/>
        <item x="89"/>
        <item m="1" x="266"/>
        <item m="1" x="276"/>
        <item m="1" x="191"/>
        <item m="1" x="308"/>
        <item m="1" x="143"/>
        <item m="1" x="321"/>
        <item m="1" x="236"/>
        <item m="1" x="211"/>
        <item m="1" x="305"/>
        <item m="1" x="245"/>
        <item m="1" x="181"/>
        <item m="1" x="233"/>
        <item m="1" x="202"/>
        <item m="1" x="314"/>
        <item m="1" x="197"/>
        <item m="1" x="246"/>
        <item m="1" x="264"/>
        <item x="37"/>
        <item x="62"/>
        <item x="63"/>
        <item m="1" x="149"/>
        <item x="139"/>
        <item m="1" x="190"/>
        <item m="1" x="227"/>
        <item m="1" x="319"/>
        <item m="1" x="281"/>
        <item x="104"/>
        <item m="1" x="172"/>
        <item m="1" x="201"/>
        <item m="1" x="250"/>
        <item m="1" x="323"/>
        <item m="1" x="333"/>
        <item m="1" x="349"/>
        <item m="1" x="278"/>
        <item x="99"/>
        <item m="1" x="231"/>
        <item m="1" x="171"/>
        <item m="1" x="298"/>
        <item m="1" x="339"/>
        <item m="1" x="221"/>
        <item m="1" x="187"/>
        <item m="1" x="179"/>
        <item m="1" x="223"/>
        <item m="1" x="209"/>
        <item m="1" x="234"/>
        <item m="1" x="330"/>
        <item m="1" x="290"/>
        <item m="1" x="325"/>
        <item m="1" x="310"/>
        <item m="1" x="272"/>
        <item x="19"/>
        <item m="1" x="228"/>
        <item m="1" x="205"/>
        <item m="1" x="216"/>
        <item m="1" x="287"/>
        <item m="1" x="350"/>
        <item m="1" x="260"/>
        <item m="1" x="230"/>
        <item m="1" x="238"/>
        <item m="1" x="208"/>
        <item m="1" x="214"/>
        <item m="1" x="168"/>
        <item m="1" x="279"/>
        <item m="1" x="300"/>
        <item m="1" x="212"/>
        <item m="1" x="273"/>
        <item m="1" x="224"/>
        <item m="1" x="241"/>
        <item m="1" x="176"/>
        <item m="1" x="180"/>
        <item m="1" x="326"/>
        <item m="1" x="299"/>
        <item m="1" x="166"/>
        <item m="1" x="346"/>
        <item m="1" x="213"/>
        <item m="1" x="284"/>
        <item m="1" x="353"/>
        <item x="0"/>
        <item m="1" x="175"/>
        <item m="1" x="354"/>
        <item m="1" x="204"/>
        <item m="1" x="263"/>
        <item m="1" x="343"/>
        <item m="1" x="296"/>
        <item m="1" x="157"/>
        <item m="1" x="304"/>
        <item m="1" x="345"/>
        <item m="1" x="247"/>
        <item m="1" x="183"/>
        <item m="1" x="207"/>
        <item m="1" x="334"/>
        <item m="1" x="336"/>
        <item x="42"/>
        <item m="1" x="203"/>
        <item m="1" x="237"/>
        <item m="1" x="248"/>
        <item m="1" x="254"/>
        <item m="1" x="192"/>
        <item m="1" x="352"/>
        <item m="1" x="218"/>
        <item m="1" x="337"/>
        <item x="1"/>
        <item x="68"/>
        <item m="1" x="259"/>
        <item m="1" x="285"/>
        <item m="1" x="198"/>
        <item m="1" x="357"/>
        <item m="1" x="303"/>
        <item m="1" x="301"/>
        <item m="1" x="332"/>
        <item m="1" x="297"/>
        <item m="1" x="184"/>
        <item x="9"/>
        <item m="1" x="329"/>
        <item m="1" x="302"/>
        <item m="1" x="309"/>
        <item m="1" x="355"/>
        <item m="1" x="324"/>
        <item m="1" x="351"/>
        <item m="1" x="222"/>
        <item m="1" x="225"/>
        <item m="1" x="311"/>
        <item m="1" x="356"/>
        <item m="1" x="210"/>
        <item m="1" x="199"/>
        <item m="1" x="258"/>
        <item m="1" x="188"/>
        <item m="1" x="152"/>
        <item x="4"/>
        <item x="59"/>
        <item x="36"/>
        <item x="32"/>
        <item x="115"/>
        <item x="88"/>
        <item x="91"/>
        <item x="131"/>
        <item x="5"/>
        <item x="2"/>
        <item m="1" x="150"/>
        <item m="1" x="151"/>
        <item x="97"/>
        <item x="120"/>
        <item x="77"/>
        <item x="8"/>
        <item x="14"/>
        <item m="1" x="153"/>
        <item x="35"/>
        <item x="45"/>
        <item x="127"/>
        <item x="52"/>
        <item x="87"/>
        <item x="33"/>
        <item x="53"/>
        <item x="106"/>
        <item x="72"/>
        <item x="57"/>
        <item x="83"/>
        <item x="11"/>
        <item x="114"/>
        <item x="108"/>
        <item m="1" x="154"/>
        <item m="1" x="155"/>
        <item x="44"/>
        <item x="69"/>
        <item x="70"/>
        <item x="48"/>
        <item m="1" x="156"/>
        <item x="15"/>
        <item x="119"/>
        <item m="1" x="159"/>
        <item x="107"/>
        <item m="1" x="160"/>
        <item x="21"/>
        <item x="121"/>
        <item x="124"/>
        <item x="125"/>
        <item x="105"/>
        <item m="1" x="161"/>
        <item m="1" x="162"/>
        <item x="126"/>
        <item x="65"/>
        <item m="1" x="163"/>
        <item m="1" x="164"/>
        <item x="94"/>
        <item x="93"/>
        <item x="51"/>
        <item m="1" x="165"/>
        <item x="23"/>
        <item x="29"/>
        <item x="20"/>
        <item x="49"/>
        <item x="130"/>
        <item x="7"/>
        <item x="60"/>
        <item x="133"/>
        <item x="66"/>
        <item x="22"/>
        <item x="111"/>
        <item m="1" x="142"/>
        <item x="24"/>
        <item x="43"/>
        <item x="25"/>
        <item x="39"/>
        <item x="134"/>
        <item x="78"/>
        <item x="10"/>
        <item x="129"/>
        <item x="128"/>
        <item x="109"/>
        <item x="100"/>
        <item x="117"/>
        <item x="116"/>
        <item x="74"/>
        <item x="82"/>
        <item x="18"/>
        <item x="90"/>
        <item x="16"/>
        <item x="138"/>
        <item x="92"/>
        <item x="46"/>
        <item x="103"/>
        <item x="75"/>
        <item m="1" x="144"/>
        <item x="85"/>
        <item x="113"/>
        <item x="81"/>
        <item x="96"/>
        <item m="1" x="145"/>
        <item x="123"/>
        <item x="95"/>
        <item x="6"/>
        <item x="98"/>
        <item m="1" x="146"/>
        <item m="1" x="147"/>
        <item x="34"/>
        <item x="122"/>
        <item x="27"/>
        <item x="136"/>
        <item m="1" x="148"/>
        <item x="137"/>
        <item x="58"/>
        <item x="76"/>
        <item x="3"/>
        <item x="118"/>
        <item x="80"/>
        <item x="38"/>
        <item x="28"/>
        <item x="40"/>
        <item m="1" x="141"/>
        <item x="30"/>
        <item x="31"/>
        <item x="54"/>
        <item x="56"/>
        <item x="26"/>
        <item m="1" x="140"/>
        <item x="10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67">
        <item m="1" x="56"/>
        <item x="50"/>
        <item x="46"/>
        <item m="1" x="58"/>
        <item x="42"/>
        <item x="41"/>
        <item m="1" x="57"/>
        <item x="44"/>
        <item x="12"/>
        <item m="1" x="61"/>
        <item x="34"/>
        <item x="33"/>
        <item x="28"/>
        <item x="30"/>
        <item x="29"/>
        <item x="19"/>
        <item x="20"/>
        <item x="10"/>
        <item x="17"/>
        <item x="32"/>
        <item x="35"/>
        <item x="26"/>
        <item x="37"/>
        <item x="52"/>
        <item x="39"/>
        <item x="15"/>
        <item x="53"/>
        <item x="25"/>
        <item x="43"/>
        <item x="22"/>
        <item x="6"/>
        <item x="14"/>
        <item x="51"/>
        <item x="5"/>
        <item x="38"/>
        <item x="4"/>
        <item m="1" x="62"/>
        <item x="23"/>
        <item x="3"/>
        <item x="0"/>
        <item x="21"/>
        <item x="16"/>
        <item x="1"/>
        <item x="8"/>
        <item x="18"/>
        <item x="11"/>
        <item x="24"/>
        <item x="55"/>
        <item m="1" x="65"/>
        <item m="1" x="66"/>
        <item x="40"/>
        <item m="1" x="63"/>
        <item m="1" x="64"/>
        <item x="2"/>
        <item m="1" x="60"/>
        <item x="45"/>
        <item x="49"/>
        <item x="9"/>
        <item m="1" x="59"/>
        <item x="13"/>
        <item x="31"/>
        <item x="36"/>
        <item x="7"/>
        <item x="48"/>
        <item x="27"/>
        <item x="54"/>
        <item x="4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multipleItemSelectionAllowed="1" showAll="0" defaultSubtotal="0">
      <items count="4">
        <item h="1" x="2"/>
        <item x="1"/>
        <item h="1" x="0"/>
        <item h="1" m="1"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0">
        <item h="1" x="1"/>
        <item x="3"/>
        <item h="1" x="4"/>
        <item h="1" x="0"/>
        <item h="1" x="2"/>
        <item h="1" m="1" x="6"/>
        <item h="1" x="5"/>
        <item h="1" m="1" x="7"/>
        <item h="1" m="1" x="8"/>
        <item h="1" m="1" x="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3">
        <item x="18"/>
        <item x="28"/>
        <item x="37"/>
        <item x="2"/>
        <item x="15"/>
        <item x="19"/>
        <item x="41"/>
        <item x="31"/>
        <item x="13"/>
        <item x="0"/>
        <item x="7"/>
        <item x="1"/>
        <item x="3"/>
        <item x="16"/>
        <item x="10"/>
        <item x="24"/>
        <item x="5"/>
        <item x="17"/>
        <item x="6"/>
        <item x="11"/>
        <item x="32"/>
        <item x="14"/>
        <item x="38"/>
        <item x="20"/>
        <item x="27"/>
        <item x="23"/>
        <item x="33"/>
        <item x="9"/>
        <item x="29"/>
        <item x="40"/>
        <item x="21"/>
        <item x="22"/>
        <item x="25"/>
        <item x="35"/>
        <item x="12"/>
        <item x="39"/>
        <item x="4"/>
        <item x="26"/>
        <item m="1" x="42"/>
        <item x="8"/>
        <item x="30"/>
        <item x="34"/>
        <item x="36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7">
    <field x="1"/>
    <field x="2"/>
    <field x="0"/>
    <field x="3"/>
    <field x="5"/>
    <field x="6"/>
    <field x="4"/>
  </rowFields>
  <rowItems count="1">
    <i>
      <x v="78"/>
      <x v="244"/>
      <x v="25"/>
      <x v="44"/>
      <x v="1"/>
      <x v="3"/>
      <x v="1"/>
    </i>
  </rowItems>
  <colItems count="1">
    <i/>
  </colItems>
  <formats count="1">
    <format dxfId="110">
      <pivotArea field="1" type="button" dataOnly="0" labelOnly="1" outline="0" axis="axisRow" fieldPosition="0"/>
    </format>
  </formats>
  <pivotTableStyleInfo name="PivotStyleMedium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E00-000000000000}" name="TablaDinámica1" cacheId="563" applyNumberFormats="0" applyBorderFormats="0" applyFontFormats="0" applyPatternFormats="0" applyAlignmentFormats="0" applyWidthHeightFormats="1" dataCaption="Valores" updatedVersion="8" minRefreshableVersion="3" useAutoFormatting="1" rowGrandTotals="0" colGrandTotals="0" itemPrintTitles="1" createdVersion="5" indent="0" compact="0" compactData="0" multipleFieldFilters="0" fieldListSortAscending="1">
  <location ref="B2:H6" firstHeaderRow="1" firstDataRow="1" firstDataCol="7"/>
  <pivotFields count="7">
    <pivotField axis="axisRow" compact="0" outline="0" showAll="0" defaultSubtotal="0">
      <items count="168">
        <item x="12"/>
        <item x="0"/>
        <item x="1"/>
        <item x="4"/>
        <item x="59"/>
        <item x="36"/>
        <item x="64"/>
        <item x="32"/>
        <item x="50"/>
        <item x="115"/>
        <item x="88"/>
        <item x="110"/>
        <item x="91"/>
        <item x="131"/>
        <item x="5"/>
        <item x="101"/>
        <item x="19"/>
        <item x="2"/>
        <item m="1" x="149"/>
        <item x="13"/>
        <item x="42"/>
        <item m="1" x="150"/>
        <item x="97"/>
        <item m="1" x="151"/>
        <item m="1" x="152"/>
        <item x="77"/>
        <item x="8"/>
        <item x="14"/>
        <item m="1" x="153"/>
        <item x="45"/>
        <item x="67"/>
        <item x="127"/>
        <item x="52"/>
        <item x="87"/>
        <item x="33"/>
        <item x="53"/>
        <item x="106"/>
        <item x="71"/>
        <item x="72"/>
        <item x="57"/>
        <item x="83"/>
        <item x="11"/>
        <item x="108"/>
        <item m="1" x="154"/>
        <item m="1" x="155"/>
        <item x="44"/>
        <item x="69"/>
        <item x="70"/>
        <item x="48"/>
        <item m="1" x="156"/>
        <item x="15"/>
        <item x="119"/>
        <item m="1" x="157"/>
        <item m="1" x="158"/>
        <item m="1" x="159"/>
        <item x="41"/>
        <item x="9"/>
        <item x="47"/>
        <item x="120"/>
        <item x="107"/>
        <item x="86"/>
        <item m="1" x="160"/>
        <item x="21"/>
        <item x="84"/>
        <item x="55"/>
        <item x="121"/>
        <item x="124"/>
        <item x="125"/>
        <item x="105"/>
        <item x="112"/>
        <item m="1" x="161"/>
        <item m="1" x="162"/>
        <item x="126"/>
        <item x="65"/>
        <item m="1" x="163"/>
        <item m="1" x="164"/>
        <item x="94"/>
        <item x="93"/>
        <item x="51"/>
        <item m="1" x="165"/>
        <item x="23"/>
        <item x="29"/>
        <item x="20"/>
        <item x="49"/>
        <item x="130"/>
        <item x="79"/>
        <item x="7"/>
        <item x="60"/>
        <item x="133"/>
        <item x="66"/>
        <item x="22"/>
        <item x="111"/>
        <item m="1" x="140"/>
        <item x="24"/>
        <item x="135"/>
        <item x="43"/>
        <item x="25"/>
        <item x="39"/>
        <item x="132"/>
        <item x="134"/>
        <item x="78"/>
        <item x="10"/>
        <item x="37"/>
        <item x="68"/>
        <item x="129"/>
        <item x="128"/>
        <item x="109"/>
        <item x="100"/>
        <item x="104"/>
        <item x="117"/>
        <item x="116"/>
        <item m="1" x="141"/>
        <item x="74"/>
        <item x="82"/>
        <item x="18"/>
        <item x="90"/>
        <item x="16"/>
        <item x="138"/>
        <item x="92"/>
        <item x="46"/>
        <item x="61"/>
        <item m="1" x="167"/>
        <item x="139"/>
        <item m="1" x="166"/>
        <item x="35"/>
        <item x="114"/>
        <item x="103"/>
        <item x="75"/>
        <item m="1" x="142"/>
        <item x="85"/>
        <item x="113"/>
        <item x="81"/>
        <item x="96"/>
        <item m="1" x="143"/>
        <item x="123"/>
        <item x="95"/>
        <item x="6"/>
        <item x="98"/>
        <item m="1" x="144"/>
        <item m="1" x="145"/>
        <item x="34"/>
        <item x="122"/>
        <item x="27"/>
        <item x="136"/>
        <item m="1" x="146"/>
        <item x="63"/>
        <item x="62"/>
        <item x="137"/>
        <item x="58"/>
        <item x="76"/>
        <item x="3"/>
        <item x="118"/>
        <item x="80"/>
        <item x="38"/>
        <item x="28"/>
        <item x="40"/>
        <item x="73"/>
        <item x="99"/>
        <item x="89"/>
        <item x="30"/>
        <item x="31"/>
        <item x="54"/>
        <item x="56"/>
        <item x="26"/>
        <item x="102"/>
        <item x="17"/>
        <item m="1" x="147"/>
        <item m="1" x="14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ascending" defaultSubtotal="0">
      <items count="43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6"/>
        <item x="112"/>
        <item x="113"/>
        <item x="114"/>
        <item x="115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m="1" x="193"/>
        <item x="137"/>
        <item x="138"/>
        <item m="1" x="196"/>
        <item m="1" x="395"/>
        <item m="1" x="198"/>
        <item m="1" x="199"/>
        <item m="1" x="200"/>
        <item m="1" x="201"/>
        <item m="1" x="202"/>
        <item m="1" x="203"/>
        <item m="1" x="204"/>
        <item m="1" x="205"/>
        <item m="1" x="206"/>
        <item m="1" x="197"/>
        <item m="1" x="207"/>
        <item m="1" x="208"/>
        <item m="1" x="209"/>
        <item m="1" x="210"/>
        <item m="1" x="211"/>
        <item m="1" x="212"/>
        <item m="1" x="213"/>
        <item m="1" x="214"/>
        <item m="1" x="215"/>
        <item m="1" x="216"/>
        <item m="1" x="217"/>
        <item m="1" x="218"/>
        <item m="1" x="219"/>
        <item m="1" x="220"/>
        <item m="1" x="221"/>
        <item m="1" x="222"/>
        <item m="1" x="223"/>
        <item m="1" x="224"/>
        <item m="1" x="225"/>
        <item m="1" x="226"/>
        <item m="1" x="227"/>
        <item m="1" x="228"/>
        <item m="1" x="229"/>
        <item m="1" x="230"/>
        <item m="1" x="231"/>
        <item m="1" x="232"/>
        <item m="1" x="233"/>
        <item m="1" x="234"/>
        <item m="1" x="235"/>
        <item m="1" x="236"/>
        <item m="1" x="237"/>
        <item m="1" x="238"/>
        <item m="1" x="239"/>
        <item m="1" x="240"/>
        <item m="1" x="241"/>
        <item m="1" x="242"/>
        <item m="1" x="243"/>
        <item m="1" x="244"/>
        <item m="1" x="245"/>
        <item m="1" x="246"/>
        <item m="1" x="247"/>
        <item m="1" x="248"/>
        <item m="1" x="249"/>
        <item m="1" x="250"/>
        <item m="1" x="251"/>
        <item m="1" x="252"/>
        <item m="1" x="253"/>
        <item m="1" x="254"/>
        <item m="1" x="255"/>
        <item m="1" x="256"/>
        <item m="1" x="257"/>
        <item m="1" x="258"/>
        <item m="1" x="259"/>
        <item m="1" x="260"/>
        <item m="1" x="261"/>
        <item m="1" x="262"/>
        <item m="1" x="263"/>
        <item m="1" x="264"/>
        <item m="1" x="265"/>
        <item m="1" x="266"/>
        <item m="1" x="267"/>
        <item m="1" x="268"/>
        <item m="1" x="269"/>
        <item m="1" x="270"/>
        <item m="1" x="271"/>
        <item m="1" x="272"/>
        <item m="1" x="273"/>
        <item m="1" x="274"/>
        <item m="1" x="275"/>
        <item m="1" x="276"/>
        <item m="1" x="277"/>
        <item m="1" x="278"/>
        <item m="1" x="140"/>
        <item m="1" x="141"/>
        <item m="1" x="142"/>
        <item m="1" x="143"/>
        <item m="1" x="144"/>
        <item m="1" x="145"/>
        <item m="1" x="146"/>
        <item m="1" x="147"/>
        <item m="1" x="148"/>
        <item m="1" x="149"/>
        <item m="1" x="150"/>
        <item m="1" x="151"/>
        <item m="1" x="152"/>
        <item m="1" x="153"/>
        <item m="1" x="154"/>
        <item m="1" x="155"/>
        <item m="1" x="156"/>
        <item m="1" x="157"/>
        <item m="1" x="158"/>
        <item m="1" x="159"/>
        <item m="1" x="160"/>
        <item m="1" x="161"/>
        <item m="1" x="162"/>
        <item m="1" x="163"/>
        <item m="1" x="164"/>
        <item m="1" x="165"/>
        <item m="1" x="166"/>
        <item m="1" x="167"/>
        <item m="1" x="168"/>
        <item m="1" x="169"/>
        <item m="1" x="170"/>
        <item m="1" x="171"/>
        <item m="1" x="172"/>
        <item m="1" x="173"/>
        <item m="1" x="174"/>
        <item m="1" x="175"/>
        <item m="1" x="176"/>
        <item m="1" x="177"/>
        <item m="1" x="178"/>
        <item m="1" x="179"/>
        <item m="1" x="180"/>
        <item m="1" x="181"/>
        <item m="1" x="182"/>
        <item m="1" x="183"/>
        <item m="1" x="184"/>
        <item m="1" x="185"/>
        <item m="1" x="186"/>
        <item m="1" x="187"/>
        <item m="1" x="188"/>
        <item m="1" x="189"/>
        <item m="1" x="190"/>
        <item m="1" x="191"/>
        <item m="1" x="192"/>
        <item m="1" x="279"/>
        <item m="1" x="194"/>
        <item m="1" x="195"/>
        <item m="1" x="280"/>
        <item m="1" x="281"/>
        <item m="1" x="282"/>
        <item m="1" x="283"/>
        <item m="1" x="284"/>
        <item m="1" x="354"/>
        <item m="1" x="398"/>
        <item m="1" x="401"/>
        <item m="1" x="403"/>
        <item m="1" x="405"/>
        <item m="1" x="407"/>
        <item m="1" x="409"/>
        <item m="1" x="411"/>
        <item m="1" x="413"/>
        <item m="1" x="416"/>
        <item m="1" x="419"/>
        <item m="1" x="422"/>
        <item m="1" x="425"/>
        <item m="1" x="428"/>
        <item m="1" x="285"/>
        <item m="1" x="287"/>
        <item m="1" x="289"/>
        <item m="1" x="291"/>
        <item m="1" x="293"/>
        <item m="1" x="295"/>
        <item m="1" x="298"/>
        <item m="1" x="301"/>
        <item m="1" x="304"/>
        <item m="1" x="307"/>
        <item m="1" x="322"/>
        <item m="1" x="325"/>
        <item m="1" x="327"/>
        <item m="1" x="329"/>
        <item m="1" x="331"/>
        <item m="1" x="333"/>
        <item m="1" x="335"/>
        <item m="1" x="337"/>
        <item m="1" x="339"/>
        <item m="1" x="342"/>
        <item m="1" x="344"/>
        <item m="1" x="346"/>
        <item m="1" x="348"/>
        <item m="1" x="350"/>
        <item m="1" x="351"/>
        <item m="1" x="352"/>
        <item m="1" x="353"/>
        <item m="1" x="355"/>
        <item m="1" x="356"/>
        <item m="1" x="357"/>
        <item m="1" x="359"/>
        <item m="1" x="361"/>
        <item m="1" x="363"/>
        <item m="1" x="365"/>
        <item m="1" x="373"/>
        <item m="1" x="375"/>
        <item m="1" x="377"/>
        <item m="1" x="379"/>
        <item m="1" x="381"/>
        <item m="1" x="383"/>
        <item m="1" x="385"/>
        <item m="1" x="387"/>
        <item m="1" x="389"/>
        <item m="1" x="391"/>
        <item m="1" x="393"/>
        <item m="1" x="396"/>
        <item m="1" x="399"/>
        <item m="1" x="402"/>
        <item m="1" x="404"/>
        <item m="1" x="406"/>
        <item m="1" x="408"/>
        <item m="1" x="410"/>
        <item m="1" x="412"/>
        <item m="1" x="414"/>
        <item m="1" x="417"/>
        <item m="1" x="420"/>
        <item m="1" x="423"/>
        <item m="1" x="426"/>
        <item m="1" x="296"/>
        <item m="1" x="299"/>
        <item m="1" x="302"/>
        <item m="1" x="305"/>
        <item m="1" x="308"/>
        <item m="1" x="310"/>
        <item m="1" x="312"/>
        <item m="1" x="314"/>
        <item m="1" x="316"/>
        <item m="1" x="318"/>
        <item m="1" x="320"/>
        <item m="1" x="323"/>
        <item m="1" x="326"/>
        <item m="1" x="328"/>
        <item m="1" x="330"/>
        <item m="1" x="332"/>
        <item m="1" x="334"/>
        <item m="1" x="336"/>
        <item m="1" x="338"/>
        <item m="1" x="340"/>
        <item m="1" x="343"/>
        <item m="1" x="345"/>
        <item m="1" x="347"/>
        <item m="1" x="349"/>
        <item m="1" x="358"/>
        <item m="1" x="360"/>
        <item m="1" x="362"/>
        <item m="1" x="364"/>
        <item m="1" x="366"/>
        <item m="1" x="367"/>
        <item m="1" x="368"/>
        <item m="1" x="369"/>
        <item m="1" x="370"/>
        <item m="1" x="371"/>
        <item m="1" x="372"/>
        <item m="1" x="374"/>
        <item m="1" x="376"/>
        <item m="1" x="378"/>
        <item m="1" x="380"/>
        <item m="1" x="382"/>
        <item m="1" x="384"/>
        <item m="1" x="386"/>
        <item m="1" x="388"/>
        <item m="1" x="390"/>
        <item m="1" x="392"/>
        <item m="1" x="394"/>
        <item m="1" x="397"/>
        <item m="1" x="400"/>
        <item m="1" x="415"/>
        <item m="1" x="418"/>
        <item m="1" x="421"/>
        <item m="1" x="424"/>
        <item m="1" x="427"/>
        <item m="1" x="429"/>
        <item m="1" x="286"/>
        <item m="1" x="288"/>
        <item m="1" x="290"/>
        <item m="1" x="292"/>
        <item m="1" x="294"/>
        <item m="1" x="297"/>
        <item m="1" x="300"/>
        <item m="1" x="303"/>
        <item m="1" x="306"/>
        <item m="1" x="309"/>
        <item m="1" x="311"/>
        <item m="1" x="313"/>
        <item m="1" x="315"/>
        <item m="1" x="317"/>
        <item m="1" x="319"/>
        <item m="1" x="321"/>
        <item m="1" x="324"/>
        <item m="1" x="341"/>
        <item x="13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58">
        <item m="1" x="283"/>
        <item m="1" x="206"/>
        <item m="1" x="313"/>
        <item m="1" x="255"/>
        <item m="1" x="252"/>
        <item m="1" x="318"/>
        <item m="1" x="193"/>
        <item m="1" x="244"/>
        <item m="1" x="215"/>
        <item m="1" x="182"/>
        <item m="1" x="229"/>
        <item x="112"/>
        <item m="1" x="347"/>
        <item m="1" x="295"/>
        <item m="1" x="292"/>
        <item m="1" x="173"/>
        <item m="1" x="257"/>
        <item x="12"/>
        <item m="1" x="322"/>
        <item m="1" x="331"/>
        <item x="17"/>
        <item m="1" x="189"/>
        <item x="79"/>
        <item x="101"/>
        <item m="1" x="217"/>
        <item m="1" x="262"/>
        <item m="1" x="256"/>
        <item m="1" x="195"/>
        <item m="1" x="280"/>
        <item m="1" x="286"/>
        <item m="1" x="200"/>
        <item m="1" x="194"/>
        <item m="1" x="289"/>
        <item m="1" x="158"/>
        <item m="1" x="307"/>
        <item m="1" x="226"/>
        <item m="1" x="185"/>
        <item m="1" x="267"/>
        <item m="1" x="219"/>
        <item x="50"/>
        <item m="1" x="242"/>
        <item x="135"/>
        <item m="1" x="251"/>
        <item x="132"/>
        <item m="1" x="342"/>
        <item m="1" x="291"/>
        <item m="1" x="288"/>
        <item x="86"/>
        <item m="1" x="265"/>
        <item m="1" x="271"/>
        <item m="1" x="270"/>
        <item m="1" x="167"/>
        <item m="1" x="268"/>
        <item m="1" x="348"/>
        <item m="1" x="344"/>
        <item m="1" x="338"/>
        <item m="1" x="269"/>
        <item m="1" x="341"/>
        <item m="1" x="174"/>
        <item m="1" x="177"/>
        <item m="1" x="235"/>
        <item m="1" x="294"/>
        <item m="1" x="277"/>
        <item x="13"/>
        <item x="55"/>
        <item m="1" x="316"/>
        <item m="1" x="293"/>
        <item m="1" x="335"/>
        <item m="1" x="282"/>
        <item m="1" x="170"/>
        <item x="64"/>
        <item x="73"/>
        <item m="1" x="178"/>
        <item m="1" x="340"/>
        <item m="1" x="328"/>
        <item m="1" x="261"/>
        <item m="1" x="220"/>
        <item x="47"/>
        <item m="1" x="274"/>
        <item m="1" x="232"/>
        <item m="1" x="253"/>
        <item x="61"/>
        <item m="1" x="327"/>
        <item x="41"/>
        <item m="1" x="243"/>
        <item m="1" x="186"/>
        <item x="84"/>
        <item x="71"/>
        <item m="1" x="196"/>
        <item m="1" x="315"/>
        <item m="1" x="317"/>
        <item m="1" x="275"/>
        <item m="1" x="306"/>
        <item x="110"/>
        <item x="67"/>
        <item m="1" x="169"/>
        <item m="1" x="240"/>
        <item m="1" x="312"/>
        <item m="1" x="239"/>
        <item m="1" x="249"/>
        <item m="1" x="320"/>
        <item x="89"/>
        <item m="1" x="266"/>
        <item m="1" x="276"/>
        <item m="1" x="191"/>
        <item m="1" x="308"/>
        <item m="1" x="143"/>
        <item m="1" x="321"/>
        <item m="1" x="236"/>
        <item m="1" x="211"/>
        <item m="1" x="305"/>
        <item m="1" x="245"/>
        <item m="1" x="181"/>
        <item m="1" x="233"/>
        <item m="1" x="202"/>
        <item m="1" x="314"/>
        <item m="1" x="197"/>
        <item m="1" x="246"/>
        <item m="1" x="264"/>
        <item x="37"/>
        <item x="62"/>
        <item x="63"/>
        <item m="1" x="149"/>
        <item x="139"/>
        <item m="1" x="190"/>
        <item m="1" x="227"/>
        <item m="1" x="319"/>
        <item m="1" x="281"/>
        <item x="104"/>
        <item m="1" x="172"/>
        <item m="1" x="201"/>
        <item m="1" x="250"/>
        <item m="1" x="323"/>
        <item m="1" x="333"/>
        <item m="1" x="349"/>
        <item m="1" x="278"/>
        <item x="99"/>
        <item m="1" x="231"/>
        <item m="1" x="171"/>
        <item m="1" x="298"/>
        <item m="1" x="339"/>
        <item m="1" x="221"/>
        <item m="1" x="187"/>
        <item m="1" x="179"/>
        <item m="1" x="223"/>
        <item m="1" x="209"/>
        <item m="1" x="234"/>
        <item m="1" x="330"/>
        <item m="1" x="290"/>
        <item m="1" x="325"/>
        <item m="1" x="310"/>
        <item m="1" x="272"/>
        <item x="19"/>
        <item m="1" x="228"/>
        <item m="1" x="205"/>
        <item m="1" x="216"/>
        <item m="1" x="287"/>
        <item m="1" x="350"/>
        <item m="1" x="260"/>
        <item m="1" x="230"/>
        <item m="1" x="238"/>
        <item m="1" x="208"/>
        <item m="1" x="214"/>
        <item m="1" x="168"/>
        <item m="1" x="279"/>
        <item m="1" x="300"/>
        <item m="1" x="212"/>
        <item m="1" x="273"/>
        <item m="1" x="224"/>
        <item m="1" x="241"/>
        <item m="1" x="176"/>
        <item m="1" x="180"/>
        <item m="1" x="326"/>
        <item m="1" x="299"/>
        <item m="1" x="166"/>
        <item m="1" x="346"/>
        <item m="1" x="213"/>
        <item m="1" x="284"/>
        <item m="1" x="353"/>
        <item x="0"/>
        <item m="1" x="175"/>
        <item m="1" x="354"/>
        <item m="1" x="204"/>
        <item m="1" x="263"/>
        <item m="1" x="343"/>
        <item m="1" x="296"/>
        <item m="1" x="157"/>
        <item m="1" x="304"/>
        <item m="1" x="345"/>
        <item m="1" x="247"/>
        <item m="1" x="183"/>
        <item m="1" x="207"/>
        <item m="1" x="334"/>
        <item m="1" x="336"/>
        <item x="42"/>
        <item m="1" x="203"/>
        <item m="1" x="237"/>
        <item m="1" x="248"/>
        <item m="1" x="254"/>
        <item m="1" x="192"/>
        <item m="1" x="352"/>
        <item m="1" x="218"/>
        <item m="1" x="337"/>
        <item x="1"/>
        <item x="68"/>
        <item m="1" x="259"/>
        <item m="1" x="285"/>
        <item m="1" x="198"/>
        <item m="1" x="357"/>
        <item m="1" x="303"/>
        <item m="1" x="301"/>
        <item m="1" x="332"/>
        <item m="1" x="297"/>
        <item m="1" x="184"/>
        <item x="9"/>
        <item m="1" x="329"/>
        <item m="1" x="302"/>
        <item m="1" x="309"/>
        <item m="1" x="355"/>
        <item m="1" x="324"/>
        <item m="1" x="351"/>
        <item m="1" x="222"/>
        <item m="1" x="225"/>
        <item m="1" x="311"/>
        <item m="1" x="356"/>
        <item m="1" x="210"/>
        <item m="1" x="199"/>
        <item m="1" x="258"/>
        <item m="1" x="188"/>
        <item m="1" x="152"/>
        <item x="4"/>
        <item x="59"/>
        <item x="36"/>
        <item x="32"/>
        <item x="115"/>
        <item x="88"/>
        <item x="91"/>
        <item x="131"/>
        <item x="5"/>
        <item x="2"/>
        <item m="1" x="150"/>
        <item m="1" x="151"/>
        <item x="97"/>
        <item x="120"/>
        <item x="77"/>
        <item x="8"/>
        <item x="14"/>
        <item m="1" x="153"/>
        <item x="35"/>
        <item x="45"/>
        <item x="127"/>
        <item x="52"/>
        <item x="87"/>
        <item x="33"/>
        <item x="53"/>
        <item x="106"/>
        <item x="72"/>
        <item x="57"/>
        <item x="83"/>
        <item x="11"/>
        <item x="114"/>
        <item x="108"/>
        <item m="1" x="154"/>
        <item m="1" x="155"/>
        <item x="44"/>
        <item x="69"/>
        <item x="70"/>
        <item x="48"/>
        <item m="1" x="156"/>
        <item x="15"/>
        <item x="119"/>
        <item m="1" x="159"/>
        <item x="107"/>
        <item m="1" x="160"/>
        <item x="21"/>
        <item x="121"/>
        <item x="124"/>
        <item x="125"/>
        <item x="105"/>
        <item m="1" x="161"/>
        <item m="1" x="162"/>
        <item x="126"/>
        <item x="65"/>
        <item m="1" x="163"/>
        <item m="1" x="164"/>
        <item x="94"/>
        <item x="93"/>
        <item x="51"/>
        <item m="1" x="165"/>
        <item x="23"/>
        <item x="29"/>
        <item x="20"/>
        <item x="49"/>
        <item x="130"/>
        <item x="7"/>
        <item x="60"/>
        <item x="133"/>
        <item x="66"/>
        <item x="22"/>
        <item x="111"/>
        <item m="1" x="142"/>
        <item x="24"/>
        <item x="43"/>
        <item x="25"/>
        <item x="39"/>
        <item x="134"/>
        <item x="78"/>
        <item x="10"/>
        <item x="129"/>
        <item x="128"/>
        <item x="109"/>
        <item x="100"/>
        <item x="117"/>
        <item x="116"/>
        <item x="74"/>
        <item x="82"/>
        <item x="18"/>
        <item x="90"/>
        <item x="16"/>
        <item x="138"/>
        <item x="92"/>
        <item x="46"/>
        <item x="103"/>
        <item x="75"/>
        <item m="1" x="144"/>
        <item x="85"/>
        <item x="113"/>
        <item x="81"/>
        <item x="96"/>
        <item m="1" x="145"/>
        <item x="123"/>
        <item x="95"/>
        <item x="6"/>
        <item x="98"/>
        <item m="1" x="146"/>
        <item m="1" x="147"/>
        <item x="34"/>
        <item x="122"/>
        <item x="27"/>
        <item x="136"/>
        <item m="1" x="148"/>
        <item x="137"/>
        <item x="58"/>
        <item x="76"/>
        <item x="3"/>
        <item x="118"/>
        <item x="80"/>
        <item x="38"/>
        <item x="28"/>
        <item x="40"/>
        <item m="1" x="141"/>
        <item x="30"/>
        <item x="31"/>
        <item x="54"/>
        <item x="56"/>
        <item x="26"/>
        <item m="1" x="140"/>
        <item x="10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67">
        <item m="1" x="56"/>
        <item x="50"/>
        <item x="46"/>
        <item m="1" x="58"/>
        <item x="42"/>
        <item x="41"/>
        <item m="1" x="57"/>
        <item x="44"/>
        <item x="12"/>
        <item m="1" x="61"/>
        <item x="34"/>
        <item x="33"/>
        <item x="28"/>
        <item x="30"/>
        <item x="29"/>
        <item x="19"/>
        <item x="20"/>
        <item x="10"/>
        <item x="17"/>
        <item x="32"/>
        <item x="35"/>
        <item x="26"/>
        <item x="37"/>
        <item x="52"/>
        <item x="39"/>
        <item x="15"/>
        <item x="53"/>
        <item x="25"/>
        <item x="43"/>
        <item x="22"/>
        <item x="6"/>
        <item x="14"/>
        <item x="51"/>
        <item x="5"/>
        <item x="38"/>
        <item x="4"/>
        <item m="1" x="62"/>
        <item x="23"/>
        <item x="3"/>
        <item x="0"/>
        <item x="21"/>
        <item x="16"/>
        <item x="1"/>
        <item x="8"/>
        <item x="18"/>
        <item x="11"/>
        <item x="24"/>
        <item x="55"/>
        <item m="1" x="65"/>
        <item m="1" x="66"/>
        <item x="40"/>
        <item m="1" x="63"/>
        <item m="1" x="64"/>
        <item x="2"/>
        <item m="1" x="60"/>
        <item x="45"/>
        <item x="49"/>
        <item x="9"/>
        <item m="1" x="59"/>
        <item x="13"/>
        <item x="31"/>
        <item x="36"/>
        <item x="7"/>
        <item x="48"/>
        <item x="27"/>
        <item x="54"/>
        <item x="4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multipleItemSelectionAllowed="1" showAll="0" defaultSubtotal="0">
      <items count="4">
        <item h="1" x="2"/>
        <item h="1" x="1"/>
        <item x="0"/>
        <item h="1" m="1"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0">
        <item h="1" x="1"/>
        <item h="1" x="3"/>
        <item x="4"/>
        <item h="1" x="0"/>
        <item h="1" x="2"/>
        <item h="1" m="1" x="6"/>
        <item h="1" x="5"/>
        <item h="1" m="1" x="7"/>
        <item h="1" m="1" x="8"/>
        <item h="1" m="1" x="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3">
        <item x="18"/>
        <item x="28"/>
        <item x="37"/>
        <item x="2"/>
        <item x="15"/>
        <item x="19"/>
        <item x="41"/>
        <item x="31"/>
        <item x="13"/>
        <item x="0"/>
        <item x="7"/>
        <item x="1"/>
        <item x="3"/>
        <item x="16"/>
        <item x="10"/>
        <item x="24"/>
        <item x="5"/>
        <item x="17"/>
        <item x="6"/>
        <item x="11"/>
        <item x="32"/>
        <item x="14"/>
        <item x="38"/>
        <item x="20"/>
        <item x="27"/>
        <item x="23"/>
        <item x="33"/>
        <item x="9"/>
        <item x="29"/>
        <item x="40"/>
        <item x="21"/>
        <item x="22"/>
        <item x="25"/>
        <item x="35"/>
        <item x="12"/>
        <item x="39"/>
        <item x="4"/>
        <item x="26"/>
        <item m="1" x="42"/>
        <item x="8"/>
        <item x="30"/>
        <item x="34"/>
        <item x="36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7">
    <field x="1"/>
    <field x="2"/>
    <field x="0"/>
    <field x="3"/>
    <field x="5"/>
    <field x="6"/>
    <field x="4"/>
  </rowFields>
  <rowItems count="4">
    <i>
      <x v="11"/>
      <x v="259"/>
      <x v="41"/>
      <x v="45"/>
      <x v="2"/>
      <x v="18"/>
      <x v="2"/>
    </i>
    <i>
      <x v="35"/>
      <x v="248"/>
      <x v="124"/>
      <x v="46"/>
      <x v="2"/>
      <x v="4"/>
      <x v="2"/>
    </i>
    <i>
      <x v="63"/>
      <x v="120"/>
      <x v="146"/>
      <x v="46"/>
      <x v="2"/>
      <x v="10"/>
      <x v="2"/>
    </i>
    <i>
      <x v="98"/>
      <x v="242"/>
      <x v="22"/>
      <x v="46"/>
      <x v="2"/>
      <x v="10"/>
      <x v="2"/>
    </i>
  </rowItems>
  <colItems count="1">
    <i/>
  </colItems>
  <formats count="1">
    <format dxfId="109">
      <pivotArea field="1" type="button" dataOnly="0" labelOnly="1" outline="0" axis="axisRow" fieldPosition="0"/>
    </format>
  </formats>
  <pivotTableStyleInfo name="PivotStyleMedium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F00-000000000000}" name="TablaDinámica1" cacheId="563" applyNumberFormats="0" applyBorderFormats="0" applyFontFormats="0" applyPatternFormats="0" applyAlignmentFormats="0" applyWidthHeightFormats="1" dataCaption="Valores" updatedVersion="8" minRefreshableVersion="3" useAutoFormatting="1" rowGrandTotals="0" colGrandTotals="0" itemPrintTitles="1" createdVersion="5" indent="0" compact="0" compactData="0" multipleFieldFilters="0" fieldListSortAscending="1">
  <location ref="B2:H6" firstHeaderRow="1" firstDataRow="1" firstDataCol="7"/>
  <pivotFields count="7">
    <pivotField axis="axisRow" compact="0" outline="0" showAll="0" defaultSubtotal="0">
      <items count="168">
        <item x="12"/>
        <item x="0"/>
        <item x="1"/>
        <item x="4"/>
        <item x="59"/>
        <item x="36"/>
        <item x="64"/>
        <item x="32"/>
        <item x="50"/>
        <item x="115"/>
        <item x="88"/>
        <item x="110"/>
        <item x="91"/>
        <item x="131"/>
        <item x="5"/>
        <item x="101"/>
        <item x="19"/>
        <item x="2"/>
        <item m="1" x="149"/>
        <item x="13"/>
        <item x="42"/>
        <item m="1" x="150"/>
        <item x="97"/>
        <item m="1" x="151"/>
        <item m="1" x="152"/>
        <item x="77"/>
        <item x="8"/>
        <item x="14"/>
        <item m="1" x="153"/>
        <item x="45"/>
        <item x="67"/>
        <item x="127"/>
        <item x="52"/>
        <item x="87"/>
        <item x="33"/>
        <item x="53"/>
        <item x="106"/>
        <item x="71"/>
        <item x="72"/>
        <item x="57"/>
        <item x="83"/>
        <item x="11"/>
        <item x="108"/>
        <item m="1" x="154"/>
        <item m="1" x="155"/>
        <item x="44"/>
        <item x="69"/>
        <item x="70"/>
        <item x="48"/>
        <item m="1" x="156"/>
        <item x="15"/>
        <item x="119"/>
        <item m="1" x="157"/>
        <item m="1" x="158"/>
        <item m="1" x="159"/>
        <item x="41"/>
        <item x="9"/>
        <item x="47"/>
        <item x="120"/>
        <item x="107"/>
        <item x="86"/>
        <item m="1" x="160"/>
        <item x="21"/>
        <item x="84"/>
        <item x="55"/>
        <item x="121"/>
        <item x="124"/>
        <item x="125"/>
        <item x="105"/>
        <item x="112"/>
        <item m="1" x="161"/>
        <item m="1" x="162"/>
        <item x="126"/>
        <item x="65"/>
        <item m="1" x="163"/>
        <item m="1" x="164"/>
        <item x="94"/>
        <item x="93"/>
        <item x="51"/>
        <item m="1" x="165"/>
        <item x="23"/>
        <item x="29"/>
        <item x="20"/>
        <item x="49"/>
        <item x="130"/>
        <item x="79"/>
        <item x="7"/>
        <item x="60"/>
        <item x="133"/>
        <item x="66"/>
        <item x="22"/>
        <item x="111"/>
        <item m="1" x="140"/>
        <item x="24"/>
        <item x="135"/>
        <item x="43"/>
        <item x="25"/>
        <item x="39"/>
        <item x="132"/>
        <item x="134"/>
        <item x="78"/>
        <item x="10"/>
        <item x="37"/>
        <item x="68"/>
        <item x="129"/>
        <item x="128"/>
        <item x="109"/>
        <item x="100"/>
        <item x="104"/>
        <item x="117"/>
        <item x="116"/>
        <item m="1" x="141"/>
        <item x="74"/>
        <item x="82"/>
        <item x="18"/>
        <item x="90"/>
        <item x="16"/>
        <item x="138"/>
        <item x="92"/>
        <item x="46"/>
        <item x="61"/>
        <item m="1" x="167"/>
        <item x="139"/>
        <item m="1" x="166"/>
        <item x="35"/>
        <item x="114"/>
        <item x="103"/>
        <item x="75"/>
        <item m="1" x="142"/>
        <item x="85"/>
        <item x="113"/>
        <item x="81"/>
        <item x="96"/>
        <item m="1" x="143"/>
        <item x="123"/>
        <item x="95"/>
        <item x="6"/>
        <item x="98"/>
        <item m="1" x="144"/>
        <item m="1" x="145"/>
        <item x="34"/>
        <item x="122"/>
        <item x="27"/>
        <item x="136"/>
        <item m="1" x="146"/>
        <item x="63"/>
        <item x="62"/>
        <item x="137"/>
        <item x="58"/>
        <item x="76"/>
        <item x="3"/>
        <item x="118"/>
        <item x="80"/>
        <item x="38"/>
        <item x="28"/>
        <item x="40"/>
        <item x="73"/>
        <item x="99"/>
        <item x="89"/>
        <item x="30"/>
        <item x="31"/>
        <item x="54"/>
        <item x="56"/>
        <item x="26"/>
        <item x="102"/>
        <item x="17"/>
        <item m="1" x="147"/>
        <item m="1" x="14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ascending" defaultSubtotal="0">
      <items count="43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6"/>
        <item x="112"/>
        <item x="113"/>
        <item x="114"/>
        <item x="115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m="1" x="193"/>
        <item x="137"/>
        <item x="138"/>
        <item m="1" x="196"/>
        <item m="1" x="395"/>
        <item m="1" x="198"/>
        <item m="1" x="199"/>
        <item m="1" x="200"/>
        <item m="1" x="201"/>
        <item m="1" x="202"/>
        <item m="1" x="203"/>
        <item m="1" x="204"/>
        <item m="1" x="205"/>
        <item m="1" x="206"/>
        <item m="1" x="197"/>
        <item m="1" x="207"/>
        <item m="1" x="208"/>
        <item m="1" x="209"/>
        <item m="1" x="210"/>
        <item m="1" x="211"/>
        <item m="1" x="212"/>
        <item m="1" x="213"/>
        <item m="1" x="214"/>
        <item m="1" x="215"/>
        <item m="1" x="216"/>
        <item m="1" x="217"/>
        <item m="1" x="218"/>
        <item m="1" x="219"/>
        <item m="1" x="220"/>
        <item m="1" x="221"/>
        <item m="1" x="222"/>
        <item m="1" x="223"/>
        <item m="1" x="224"/>
        <item m="1" x="225"/>
        <item m="1" x="226"/>
        <item m="1" x="227"/>
        <item m="1" x="228"/>
        <item m="1" x="229"/>
        <item m="1" x="230"/>
        <item m="1" x="231"/>
        <item m="1" x="232"/>
        <item m="1" x="233"/>
        <item m="1" x="234"/>
        <item m="1" x="235"/>
        <item m="1" x="236"/>
        <item m="1" x="237"/>
        <item m="1" x="238"/>
        <item m="1" x="239"/>
        <item m="1" x="240"/>
        <item m="1" x="241"/>
        <item m="1" x="242"/>
        <item m="1" x="243"/>
        <item m="1" x="244"/>
        <item m="1" x="245"/>
        <item m="1" x="246"/>
        <item m="1" x="247"/>
        <item m="1" x="248"/>
        <item m="1" x="249"/>
        <item m="1" x="250"/>
        <item m="1" x="251"/>
        <item m="1" x="252"/>
        <item m="1" x="253"/>
        <item m="1" x="254"/>
        <item m="1" x="255"/>
        <item m="1" x="256"/>
        <item m="1" x="257"/>
        <item m="1" x="258"/>
        <item m="1" x="259"/>
        <item m="1" x="260"/>
        <item m="1" x="261"/>
        <item m="1" x="262"/>
        <item m="1" x="263"/>
        <item m="1" x="264"/>
        <item m="1" x="265"/>
        <item m="1" x="266"/>
        <item m="1" x="267"/>
        <item m="1" x="268"/>
        <item m="1" x="269"/>
        <item m="1" x="270"/>
        <item m="1" x="271"/>
        <item m="1" x="272"/>
        <item m="1" x="273"/>
        <item m="1" x="274"/>
        <item m="1" x="275"/>
        <item m="1" x="276"/>
        <item m="1" x="277"/>
        <item m="1" x="278"/>
        <item m="1" x="140"/>
        <item m="1" x="141"/>
        <item m="1" x="142"/>
        <item m="1" x="143"/>
        <item m="1" x="144"/>
        <item m="1" x="145"/>
        <item m="1" x="146"/>
        <item m="1" x="147"/>
        <item m="1" x="148"/>
        <item m="1" x="149"/>
        <item m="1" x="150"/>
        <item m="1" x="151"/>
        <item m="1" x="152"/>
        <item m="1" x="153"/>
        <item m="1" x="154"/>
        <item m="1" x="155"/>
        <item m="1" x="156"/>
        <item m="1" x="157"/>
        <item m="1" x="158"/>
        <item m="1" x="159"/>
        <item m="1" x="160"/>
        <item m="1" x="161"/>
        <item m="1" x="162"/>
        <item m="1" x="163"/>
        <item m="1" x="164"/>
        <item m="1" x="165"/>
        <item m="1" x="166"/>
        <item m="1" x="167"/>
        <item m="1" x="168"/>
        <item m="1" x="169"/>
        <item m="1" x="170"/>
        <item m="1" x="171"/>
        <item m="1" x="172"/>
        <item m="1" x="173"/>
        <item m="1" x="174"/>
        <item m="1" x="175"/>
        <item m="1" x="176"/>
        <item m="1" x="177"/>
        <item m="1" x="178"/>
        <item m="1" x="179"/>
        <item m="1" x="180"/>
        <item m="1" x="181"/>
        <item m="1" x="182"/>
        <item m="1" x="183"/>
        <item m="1" x="184"/>
        <item m="1" x="185"/>
        <item m="1" x="186"/>
        <item m="1" x="187"/>
        <item m="1" x="188"/>
        <item m="1" x="189"/>
        <item m="1" x="190"/>
        <item m="1" x="191"/>
        <item m="1" x="192"/>
        <item m="1" x="279"/>
        <item m="1" x="194"/>
        <item m="1" x="195"/>
        <item m="1" x="280"/>
        <item m="1" x="281"/>
        <item m="1" x="282"/>
        <item m="1" x="283"/>
        <item m="1" x="284"/>
        <item m="1" x="354"/>
        <item m="1" x="398"/>
        <item m="1" x="401"/>
        <item m="1" x="403"/>
        <item m="1" x="405"/>
        <item m="1" x="407"/>
        <item m="1" x="409"/>
        <item m="1" x="411"/>
        <item m="1" x="413"/>
        <item m="1" x="416"/>
        <item m="1" x="419"/>
        <item m="1" x="422"/>
        <item m="1" x="425"/>
        <item m="1" x="428"/>
        <item m="1" x="285"/>
        <item m="1" x="287"/>
        <item m="1" x="289"/>
        <item m="1" x="291"/>
        <item m="1" x="293"/>
        <item m="1" x="295"/>
        <item m="1" x="298"/>
        <item m="1" x="301"/>
        <item m="1" x="304"/>
        <item m="1" x="307"/>
        <item m="1" x="322"/>
        <item m="1" x="325"/>
        <item m="1" x="327"/>
        <item m="1" x="329"/>
        <item m="1" x="331"/>
        <item m="1" x="333"/>
        <item m="1" x="335"/>
        <item m="1" x="337"/>
        <item m="1" x="339"/>
        <item m="1" x="342"/>
        <item m="1" x="344"/>
        <item m="1" x="346"/>
        <item m="1" x="348"/>
        <item m="1" x="350"/>
        <item m="1" x="351"/>
        <item m="1" x="352"/>
        <item m="1" x="353"/>
        <item m="1" x="355"/>
        <item m="1" x="356"/>
        <item m="1" x="357"/>
        <item m="1" x="359"/>
        <item m="1" x="361"/>
        <item m="1" x="363"/>
        <item m="1" x="365"/>
        <item m="1" x="373"/>
        <item m="1" x="375"/>
        <item m="1" x="377"/>
        <item m="1" x="379"/>
        <item m="1" x="381"/>
        <item m="1" x="383"/>
        <item m="1" x="385"/>
        <item m="1" x="387"/>
        <item m="1" x="389"/>
        <item m="1" x="391"/>
        <item m="1" x="393"/>
        <item m="1" x="396"/>
        <item m="1" x="399"/>
        <item m="1" x="402"/>
        <item m="1" x="404"/>
        <item m="1" x="406"/>
        <item m="1" x="408"/>
        <item m="1" x="410"/>
        <item m="1" x="412"/>
        <item m="1" x="414"/>
        <item m="1" x="417"/>
        <item m="1" x="420"/>
        <item m="1" x="423"/>
        <item m="1" x="426"/>
        <item m="1" x="296"/>
        <item m="1" x="299"/>
        <item m="1" x="302"/>
        <item m="1" x="305"/>
        <item m="1" x="308"/>
        <item m="1" x="310"/>
        <item m="1" x="312"/>
        <item m="1" x="314"/>
        <item m="1" x="316"/>
        <item m="1" x="318"/>
        <item m="1" x="320"/>
        <item m="1" x="323"/>
        <item m="1" x="326"/>
        <item m="1" x="328"/>
        <item m="1" x="330"/>
        <item m="1" x="332"/>
        <item m="1" x="334"/>
        <item m="1" x="336"/>
        <item m="1" x="338"/>
        <item m="1" x="340"/>
        <item m="1" x="343"/>
        <item m="1" x="345"/>
        <item m="1" x="347"/>
        <item m="1" x="349"/>
        <item m="1" x="358"/>
        <item m="1" x="360"/>
        <item m="1" x="362"/>
        <item m="1" x="364"/>
        <item m="1" x="366"/>
        <item m="1" x="367"/>
        <item m="1" x="368"/>
        <item m="1" x="369"/>
        <item m="1" x="370"/>
        <item m="1" x="371"/>
        <item m="1" x="372"/>
        <item m="1" x="374"/>
        <item m="1" x="376"/>
        <item m="1" x="378"/>
        <item m="1" x="380"/>
        <item m="1" x="382"/>
        <item m="1" x="384"/>
        <item m="1" x="386"/>
        <item m="1" x="388"/>
        <item m="1" x="390"/>
        <item m="1" x="392"/>
        <item m="1" x="394"/>
        <item m="1" x="397"/>
        <item m="1" x="400"/>
        <item m="1" x="415"/>
        <item m="1" x="418"/>
        <item m="1" x="421"/>
        <item m="1" x="424"/>
        <item m="1" x="427"/>
        <item m="1" x="429"/>
        <item m="1" x="286"/>
        <item m="1" x="288"/>
        <item m="1" x="290"/>
        <item m="1" x="292"/>
        <item m="1" x="294"/>
        <item m="1" x="297"/>
        <item m="1" x="300"/>
        <item m="1" x="303"/>
        <item m="1" x="306"/>
        <item m="1" x="309"/>
        <item m="1" x="311"/>
        <item m="1" x="313"/>
        <item m="1" x="315"/>
        <item m="1" x="317"/>
        <item m="1" x="319"/>
        <item m="1" x="321"/>
        <item m="1" x="324"/>
        <item m="1" x="341"/>
        <item x="13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58">
        <item m="1" x="283"/>
        <item m="1" x="206"/>
        <item m="1" x="313"/>
        <item m="1" x="255"/>
        <item m="1" x="252"/>
        <item m="1" x="318"/>
        <item m="1" x="193"/>
        <item m="1" x="244"/>
        <item m="1" x="215"/>
        <item m="1" x="182"/>
        <item m="1" x="229"/>
        <item x="112"/>
        <item m="1" x="347"/>
        <item m="1" x="295"/>
        <item m="1" x="292"/>
        <item m="1" x="173"/>
        <item m="1" x="257"/>
        <item x="12"/>
        <item m="1" x="322"/>
        <item m="1" x="331"/>
        <item x="17"/>
        <item m="1" x="189"/>
        <item x="79"/>
        <item x="101"/>
        <item m="1" x="217"/>
        <item m="1" x="262"/>
        <item m="1" x="256"/>
        <item m="1" x="195"/>
        <item m="1" x="280"/>
        <item m="1" x="286"/>
        <item m="1" x="200"/>
        <item m="1" x="194"/>
        <item m="1" x="289"/>
        <item m="1" x="158"/>
        <item m="1" x="307"/>
        <item m="1" x="226"/>
        <item m="1" x="185"/>
        <item m="1" x="267"/>
        <item m="1" x="219"/>
        <item x="50"/>
        <item m="1" x="242"/>
        <item x="135"/>
        <item m="1" x="251"/>
        <item x="132"/>
        <item m="1" x="342"/>
        <item m="1" x="291"/>
        <item m="1" x="288"/>
        <item x="86"/>
        <item m="1" x="265"/>
        <item m="1" x="271"/>
        <item m="1" x="270"/>
        <item m="1" x="167"/>
        <item m="1" x="268"/>
        <item m="1" x="348"/>
        <item m="1" x="344"/>
        <item m="1" x="338"/>
        <item m="1" x="269"/>
        <item m="1" x="341"/>
        <item m="1" x="174"/>
        <item m="1" x="177"/>
        <item m="1" x="235"/>
        <item m="1" x="294"/>
        <item m="1" x="277"/>
        <item x="13"/>
        <item x="55"/>
        <item m="1" x="316"/>
        <item m="1" x="293"/>
        <item m="1" x="335"/>
        <item m="1" x="282"/>
        <item m="1" x="170"/>
        <item x="64"/>
        <item x="73"/>
        <item m="1" x="178"/>
        <item m="1" x="340"/>
        <item m="1" x="328"/>
        <item m="1" x="261"/>
        <item m="1" x="220"/>
        <item x="47"/>
        <item m="1" x="274"/>
        <item m="1" x="232"/>
        <item m="1" x="253"/>
        <item x="61"/>
        <item m="1" x="327"/>
        <item x="41"/>
        <item m="1" x="243"/>
        <item m="1" x="186"/>
        <item x="84"/>
        <item x="71"/>
        <item m="1" x="196"/>
        <item m="1" x="315"/>
        <item m="1" x="317"/>
        <item m="1" x="275"/>
        <item m="1" x="306"/>
        <item x="110"/>
        <item x="67"/>
        <item m="1" x="169"/>
        <item m="1" x="240"/>
        <item m="1" x="312"/>
        <item m="1" x="239"/>
        <item m="1" x="249"/>
        <item m="1" x="320"/>
        <item x="89"/>
        <item m="1" x="266"/>
        <item m="1" x="276"/>
        <item m="1" x="191"/>
        <item m="1" x="308"/>
        <item m="1" x="143"/>
        <item m="1" x="321"/>
        <item m="1" x="236"/>
        <item m="1" x="211"/>
        <item m="1" x="305"/>
        <item m="1" x="245"/>
        <item m="1" x="181"/>
        <item m="1" x="233"/>
        <item m="1" x="202"/>
        <item m="1" x="314"/>
        <item m="1" x="197"/>
        <item m="1" x="246"/>
        <item m="1" x="264"/>
        <item x="37"/>
        <item x="62"/>
        <item x="63"/>
        <item m="1" x="149"/>
        <item x="139"/>
        <item m="1" x="190"/>
        <item m="1" x="227"/>
        <item m="1" x="319"/>
        <item m="1" x="281"/>
        <item x="104"/>
        <item m="1" x="172"/>
        <item m="1" x="201"/>
        <item m="1" x="250"/>
        <item m="1" x="323"/>
        <item m="1" x="333"/>
        <item m="1" x="349"/>
        <item m="1" x="278"/>
        <item x="99"/>
        <item m="1" x="231"/>
        <item m="1" x="171"/>
        <item m="1" x="298"/>
        <item m="1" x="339"/>
        <item m="1" x="221"/>
        <item m="1" x="187"/>
        <item m="1" x="179"/>
        <item m="1" x="223"/>
        <item m="1" x="209"/>
        <item m="1" x="234"/>
        <item m="1" x="330"/>
        <item m="1" x="290"/>
        <item m="1" x="325"/>
        <item m="1" x="310"/>
        <item m="1" x="272"/>
        <item x="19"/>
        <item m="1" x="228"/>
        <item m="1" x="205"/>
        <item m="1" x="216"/>
        <item m="1" x="287"/>
        <item m="1" x="350"/>
        <item m="1" x="260"/>
        <item m="1" x="230"/>
        <item m="1" x="238"/>
        <item m="1" x="208"/>
        <item m="1" x="214"/>
        <item m="1" x="168"/>
        <item m="1" x="279"/>
        <item m="1" x="300"/>
        <item m="1" x="212"/>
        <item m="1" x="273"/>
        <item m="1" x="224"/>
        <item m="1" x="241"/>
        <item m="1" x="176"/>
        <item m="1" x="180"/>
        <item m="1" x="326"/>
        <item m="1" x="299"/>
        <item m="1" x="166"/>
        <item m="1" x="346"/>
        <item m="1" x="213"/>
        <item m="1" x="284"/>
        <item m="1" x="353"/>
        <item x="0"/>
        <item m="1" x="175"/>
        <item m="1" x="354"/>
        <item m="1" x="204"/>
        <item m="1" x="263"/>
        <item m="1" x="343"/>
        <item m="1" x="296"/>
        <item m="1" x="157"/>
        <item m="1" x="304"/>
        <item m="1" x="345"/>
        <item m="1" x="247"/>
        <item m="1" x="183"/>
        <item m="1" x="207"/>
        <item m="1" x="334"/>
        <item m="1" x="336"/>
        <item x="42"/>
        <item m="1" x="203"/>
        <item m="1" x="237"/>
        <item m="1" x="248"/>
        <item m="1" x="254"/>
        <item m="1" x="192"/>
        <item m="1" x="352"/>
        <item m="1" x="218"/>
        <item m="1" x="337"/>
        <item x="1"/>
        <item x="68"/>
        <item m="1" x="259"/>
        <item m="1" x="285"/>
        <item m="1" x="198"/>
        <item m="1" x="357"/>
        <item m="1" x="303"/>
        <item m="1" x="301"/>
        <item m="1" x="332"/>
        <item m="1" x="297"/>
        <item m="1" x="184"/>
        <item x="9"/>
        <item m="1" x="329"/>
        <item m="1" x="302"/>
        <item m="1" x="309"/>
        <item m="1" x="355"/>
        <item m="1" x="324"/>
        <item m="1" x="351"/>
        <item m="1" x="222"/>
        <item m="1" x="225"/>
        <item m="1" x="311"/>
        <item m="1" x="356"/>
        <item m="1" x="210"/>
        <item m="1" x="199"/>
        <item m="1" x="258"/>
        <item m="1" x="188"/>
        <item m="1" x="152"/>
        <item x="4"/>
        <item x="59"/>
        <item x="36"/>
        <item x="32"/>
        <item x="115"/>
        <item x="88"/>
        <item x="91"/>
        <item x="131"/>
        <item x="5"/>
        <item x="2"/>
        <item m="1" x="150"/>
        <item m="1" x="151"/>
        <item x="97"/>
        <item x="120"/>
        <item x="77"/>
        <item x="8"/>
        <item x="14"/>
        <item m="1" x="153"/>
        <item x="35"/>
        <item x="45"/>
        <item x="127"/>
        <item x="52"/>
        <item x="87"/>
        <item x="33"/>
        <item x="53"/>
        <item x="106"/>
        <item x="72"/>
        <item x="57"/>
        <item x="83"/>
        <item x="11"/>
        <item x="114"/>
        <item x="108"/>
        <item m="1" x="154"/>
        <item m="1" x="155"/>
        <item x="44"/>
        <item x="69"/>
        <item x="70"/>
        <item x="48"/>
        <item m="1" x="156"/>
        <item x="15"/>
        <item x="119"/>
        <item m="1" x="159"/>
        <item x="107"/>
        <item m="1" x="160"/>
        <item x="21"/>
        <item x="121"/>
        <item x="124"/>
        <item x="125"/>
        <item x="105"/>
        <item m="1" x="161"/>
        <item m="1" x="162"/>
        <item x="126"/>
        <item x="65"/>
        <item m="1" x="163"/>
        <item m="1" x="164"/>
        <item x="94"/>
        <item x="93"/>
        <item x="51"/>
        <item m="1" x="165"/>
        <item x="23"/>
        <item x="29"/>
        <item x="20"/>
        <item x="49"/>
        <item x="130"/>
        <item x="7"/>
        <item x="60"/>
        <item x="133"/>
        <item x="66"/>
        <item x="22"/>
        <item x="111"/>
        <item m="1" x="142"/>
        <item x="24"/>
        <item x="43"/>
        <item x="25"/>
        <item x="39"/>
        <item x="134"/>
        <item x="78"/>
        <item x="10"/>
        <item x="129"/>
        <item x="128"/>
        <item x="109"/>
        <item x="100"/>
        <item x="117"/>
        <item x="116"/>
        <item x="74"/>
        <item x="82"/>
        <item x="18"/>
        <item x="90"/>
        <item x="16"/>
        <item x="138"/>
        <item x="92"/>
        <item x="46"/>
        <item x="103"/>
        <item x="75"/>
        <item m="1" x="144"/>
        <item x="85"/>
        <item x="113"/>
        <item x="81"/>
        <item x="96"/>
        <item m="1" x="145"/>
        <item x="123"/>
        <item x="95"/>
        <item x="6"/>
        <item x="98"/>
        <item m="1" x="146"/>
        <item m="1" x="147"/>
        <item x="34"/>
        <item x="122"/>
        <item x="27"/>
        <item x="136"/>
        <item m="1" x="148"/>
        <item x="137"/>
        <item x="58"/>
        <item x="76"/>
        <item x="3"/>
        <item x="118"/>
        <item x="80"/>
        <item x="38"/>
        <item x="28"/>
        <item x="40"/>
        <item m="1" x="141"/>
        <item x="30"/>
        <item x="31"/>
        <item x="54"/>
        <item x="56"/>
        <item x="26"/>
        <item m="1" x="140"/>
        <item x="10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67">
        <item m="1" x="56"/>
        <item x="50"/>
        <item x="46"/>
        <item m="1" x="58"/>
        <item x="42"/>
        <item x="41"/>
        <item m="1" x="57"/>
        <item x="44"/>
        <item x="12"/>
        <item m="1" x="61"/>
        <item x="34"/>
        <item x="33"/>
        <item x="28"/>
        <item x="30"/>
        <item x="29"/>
        <item x="19"/>
        <item x="20"/>
        <item x="10"/>
        <item x="17"/>
        <item x="32"/>
        <item x="35"/>
        <item x="26"/>
        <item x="37"/>
        <item x="52"/>
        <item x="39"/>
        <item x="15"/>
        <item x="53"/>
        <item x="25"/>
        <item x="43"/>
        <item x="22"/>
        <item x="6"/>
        <item x="14"/>
        <item x="51"/>
        <item x="5"/>
        <item x="38"/>
        <item x="4"/>
        <item m="1" x="62"/>
        <item x="23"/>
        <item x="3"/>
        <item x="0"/>
        <item x="21"/>
        <item x="16"/>
        <item x="1"/>
        <item x="8"/>
        <item x="18"/>
        <item x="11"/>
        <item x="24"/>
        <item x="55"/>
        <item m="1" x="65"/>
        <item m="1" x="66"/>
        <item x="40"/>
        <item m="1" x="63"/>
        <item m="1" x="64"/>
        <item x="2"/>
        <item m="1" x="60"/>
        <item x="45"/>
        <item x="49"/>
        <item x="9"/>
        <item m="1" x="59"/>
        <item x="13"/>
        <item x="31"/>
        <item x="36"/>
        <item x="7"/>
        <item x="48"/>
        <item x="27"/>
        <item x="54"/>
        <item x="4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multipleItemSelectionAllowed="1" showAll="0" defaultSubtotal="0">
      <items count="4">
        <item h="1" x="2"/>
        <item x="1"/>
        <item h="1" x="0"/>
        <item h="1" m="1"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0">
        <item h="1" x="1"/>
        <item h="1" x="3"/>
        <item x="4"/>
        <item h="1" x="0"/>
        <item h="1" x="2"/>
        <item h="1" m="1" x="6"/>
        <item h="1" x="5"/>
        <item h="1" m="1" x="7"/>
        <item h="1" m="1" x="8"/>
        <item h="1" m="1" x="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3">
        <item x="18"/>
        <item x="28"/>
        <item x="37"/>
        <item x="2"/>
        <item x="15"/>
        <item x="19"/>
        <item x="41"/>
        <item x="31"/>
        <item x="13"/>
        <item x="0"/>
        <item x="7"/>
        <item x="1"/>
        <item x="3"/>
        <item x="16"/>
        <item x="10"/>
        <item x="24"/>
        <item x="5"/>
        <item x="17"/>
        <item x="6"/>
        <item x="11"/>
        <item x="32"/>
        <item x="14"/>
        <item x="38"/>
        <item x="20"/>
        <item x="27"/>
        <item x="23"/>
        <item x="33"/>
        <item x="9"/>
        <item x="29"/>
        <item x="40"/>
        <item x="21"/>
        <item x="22"/>
        <item x="25"/>
        <item x="35"/>
        <item x="12"/>
        <item x="39"/>
        <item x="4"/>
        <item x="26"/>
        <item m="1" x="42"/>
        <item x="8"/>
        <item x="30"/>
        <item x="34"/>
        <item x="36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7">
    <field x="1"/>
    <field x="2"/>
    <field x="0"/>
    <field x="3"/>
    <field x="5"/>
    <field x="6"/>
    <field x="4"/>
  </rowFields>
  <rowItems count="4">
    <i>
      <x v="30"/>
      <x v="351"/>
      <x v="159"/>
      <x v="46"/>
      <x v="2"/>
      <x v="36"/>
      <x v="1"/>
    </i>
    <i>
      <x v="68"/>
      <x v="94"/>
      <x v="30"/>
      <x v="46"/>
      <x v="2"/>
      <x v="3"/>
      <x v="1"/>
    </i>
    <i>
      <x v="72"/>
      <x v="87"/>
      <x v="37"/>
      <x v="45"/>
      <x v="2"/>
      <x v="10"/>
      <x v="1"/>
    </i>
    <i>
      <x v="107"/>
      <x v="255"/>
      <x v="36"/>
      <x v="46"/>
      <x v="2"/>
      <x v="10"/>
      <x v="1"/>
    </i>
  </rowItems>
  <colItems count="1">
    <i/>
  </colItems>
  <formats count="1">
    <format dxfId="108">
      <pivotArea field="1" type="button" dataOnly="0" labelOnly="1" outline="0" axis="axisRow" fieldPosition="0"/>
    </format>
  </formats>
  <pivotTableStyleInfo name="PivotStyleMedium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1000-000000000000}" name="CLASIF-M" cacheId="563" applyNumberFormats="0" applyBorderFormats="0" applyFontFormats="0" applyPatternFormats="0" applyAlignmentFormats="0" applyWidthHeightFormats="1" dataCaption="Valores" updatedVersion="8" minRefreshableVersion="3" useAutoFormatting="1" rowGrandTotals="0" colGrandTotals="0" itemPrintTitles="1" createdVersion="5" indent="0" compact="0" compactData="0" multipleFieldFilters="0" fieldListSortAscending="1">
  <location ref="B2:H10" firstHeaderRow="1" firstDataRow="1" firstDataCol="7"/>
  <pivotFields count="7">
    <pivotField axis="axisRow" compact="0" outline="0" showAll="0" defaultSubtotal="0">
      <items count="168">
        <item x="12"/>
        <item x="0"/>
        <item x="1"/>
        <item x="4"/>
        <item x="59"/>
        <item x="36"/>
        <item x="64"/>
        <item x="32"/>
        <item x="50"/>
        <item x="115"/>
        <item x="88"/>
        <item x="110"/>
        <item x="91"/>
        <item x="131"/>
        <item x="5"/>
        <item x="101"/>
        <item x="19"/>
        <item x="2"/>
        <item m="1" x="149"/>
        <item x="13"/>
        <item x="42"/>
        <item m="1" x="150"/>
        <item x="97"/>
        <item m="1" x="151"/>
        <item m="1" x="152"/>
        <item x="77"/>
        <item x="8"/>
        <item x="14"/>
        <item m="1" x="153"/>
        <item x="45"/>
        <item x="67"/>
        <item x="127"/>
        <item x="52"/>
        <item x="87"/>
        <item x="33"/>
        <item x="53"/>
        <item x="106"/>
        <item x="71"/>
        <item x="72"/>
        <item x="57"/>
        <item x="83"/>
        <item x="11"/>
        <item x="108"/>
        <item m="1" x="154"/>
        <item m="1" x="155"/>
        <item x="44"/>
        <item x="69"/>
        <item x="70"/>
        <item x="48"/>
        <item m="1" x="156"/>
        <item x="15"/>
        <item x="119"/>
        <item m="1" x="157"/>
        <item m="1" x="158"/>
        <item m="1" x="159"/>
        <item x="41"/>
        <item x="9"/>
        <item x="47"/>
        <item x="120"/>
        <item x="107"/>
        <item x="86"/>
        <item m="1" x="160"/>
        <item x="21"/>
        <item x="84"/>
        <item x="55"/>
        <item x="121"/>
        <item x="124"/>
        <item x="125"/>
        <item x="105"/>
        <item x="112"/>
        <item m="1" x="161"/>
        <item m="1" x="162"/>
        <item x="126"/>
        <item x="65"/>
        <item m="1" x="163"/>
        <item m="1" x="164"/>
        <item x="94"/>
        <item x="93"/>
        <item x="51"/>
        <item m="1" x="165"/>
        <item x="23"/>
        <item x="29"/>
        <item x="20"/>
        <item x="49"/>
        <item x="130"/>
        <item x="79"/>
        <item x="7"/>
        <item x="60"/>
        <item x="133"/>
        <item x="66"/>
        <item x="22"/>
        <item x="111"/>
        <item m="1" x="140"/>
        <item x="24"/>
        <item x="135"/>
        <item x="43"/>
        <item x="25"/>
        <item x="39"/>
        <item x="132"/>
        <item x="134"/>
        <item x="78"/>
        <item x="10"/>
        <item x="37"/>
        <item x="68"/>
        <item x="129"/>
        <item x="128"/>
        <item x="109"/>
        <item x="100"/>
        <item x="104"/>
        <item x="117"/>
        <item x="116"/>
        <item m="1" x="141"/>
        <item x="74"/>
        <item x="82"/>
        <item x="18"/>
        <item x="90"/>
        <item x="16"/>
        <item x="138"/>
        <item x="92"/>
        <item x="46"/>
        <item x="61"/>
        <item m="1" x="167"/>
        <item x="139"/>
        <item m="1" x="166"/>
        <item x="35"/>
        <item x="114"/>
        <item x="103"/>
        <item x="75"/>
        <item m="1" x="142"/>
        <item x="85"/>
        <item x="113"/>
        <item x="81"/>
        <item x="96"/>
        <item m="1" x="143"/>
        <item x="123"/>
        <item x="95"/>
        <item x="6"/>
        <item x="98"/>
        <item m="1" x="144"/>
        <item m="1" x="145"/>
        <item x="34"/>
        <item x="122"/>
        <item x="27"/>
        <item x="136"/>
        <item m="1" x="146"/>
        <item x="63"/>
        <item x="62"/>
        <item x="137"/>
        <item x="58"/>
        <item x="76"/>
        <item x="3"/>
        <item x="118"/>
        <item x="80"/>
        <item x="38"/>
        <item x="28"/>
        <item x="40"/>
        <item x="73"/>
        <item x="99"/>
        <item x="89"/>
        <item x="30"/>
        <item x="31"/>
        <item x="54"/>
        <item x="56"/>
        <item x="26"/>
        <item x="102"/>
        <item x="17"/>
        <item m="1" x="147"/>
        <item m="1" x="14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ascending" defaultSubtotal="0">
      <items count="43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6"/>
        <item x="112"/>
        <item x="113"/>
        <item x="114"/>
        <item x="115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m="1" x="193"/>
        <item x="137"/>
        <item x="138"/>
        <item m="1" x="196"/>
        <item m="1" x="395"/>
        <item m="1" x="198"/>
        <item m="1" x="199"/>
        <item m="1" x="200"/>
        <item m="1" x="201"/>
        <item m="1" x="202"/>
        <item m="1" x="203"/>
        <item m="1" x="204"/>
        <item m="1" x="205"/>
        <item m="1" x="206"/>
        <item m="1" x="197"/>
        <item m="1" x="207"/>
        <item m="1" x="208"/>
        <item m="1" x="209"/>
        <item m="1" x="210"/>
        <item m="1" x="211"/>
        <item m="1" x="212"/>
        <item m="1" x="213"/>
        <item m="1" x="214"/>
        <item m="1" x="215"/>
        <item m="1" x="216"/>
        <item m="1" x="217"/>
        <item m="1" x="218"/>
        <item m="1" x="219"/>
        <item m="1" x="220"/>
        <item m="1" x="221"/>
        <item m="1" x="222"/>
        <item m="1" x="223"/>
        <item m="1" x="224"/>
        <item m="1" x="225"/>
        <item m="1" x="226"/>
        <item m="1" x="227"/>
        <item m="1" x="228"/>
        <item m="1" x="229"/>
        <item m="1" x="230"/>
        <item m="1" x="231"/>
        <item m="1" x="232"/>
        <item m="1" x="233"/>
        <item m="1" x="234"/>
        <item m="1" x="235"/>
        <item m="1" x="236"/>
        <item m="1" x="237"/>
        <item m="1" x="238"/>
        <item m="1" x="239"/>
        <item m="1" x="240"/>
        <item m="1" x="241"/>
        <item m="1" x="242"/>
        <item m="1" x="243"/>
        <item m="1" x="244"/>
        <item m="1" x="245"/>
        <item m="1" x="246"/>
        <item m="1" x="247"/>
        <item m="1" x="248"/>
        <item m="1" x="249"/>
        <item m="1" x="250"/>
        <item m="1" x="251"/>
        <item m="1" x="252"/>
        <item m="1" x="253"/>
        <item m="1" x="254"/>
        <item m="1" x="255"/>
        <item m="1" x="256"/>
        <item m="1" x="257"/>
        <item m="1" x="258"/>
        <item m="1" x="259"/>
        <item m="1" x="260"/>
        <item m="1" x="261"/>
        <item m="1" x="262"/>
        <item m="1" x="263"/>
        <item m="1" x="264"/>
        <item m="1" x="265"/>
        <item m="1" x="266"/>
        <item m="1" x="267"/>
        <item m="1" x="268"/>
        <item m="1" x="269"/>
        <item m="1" x="270"/>
        <item m="1" x="271"/>
        <item m="1" x="272"/>
        <item m="1" x="273"/>
        <item m="1" x="274"/>
        <item m="1" x="275"/>
        <item m="1" x="276"/>
        <item m="1" x="277"/>
        <item m="1" x="278"/>
        <item m="1" x="140"/>
        <item m="1" x="141"/>
        <item m="1" x="142"/>
        <item m="1" x="143"/>
        <item m="1" x="144"/>
        <item m="1" x="145"/>
        <item m="1" x="146"/>
        <item m="1" x="147"/>
        <item m="1" x="148"/>
        <item m="1" x="149"/>
        <item m="1" x="150"/>
        <item m="1" x="151"/>
        <item m="1" x="152"/>
        <item m="1" x="153"/>
        <item m="1" x="154"/>
        <item m="1" x="155"/>
        <item m="1" x="156"/>
        <item m="1" x="157"/>
        <item m="1" x="158"/>
        <item m="1" x="159"/>
        <item m="1" x="160"/>
        <item m="1" x="161"/>
        <item m="1" x="162"/>
        <item m="1" x="163"/>
        <item m="1" x="164"/>
        <item m="1" x="165"/>
        <item m="1" x="166"/>
        <item m="1" x="167"/>
        <item m="1" x="168"/>
        <item m="1" x="169"/>
        <item m="1" x="170"/>
        <item m="1" x="171"/>
        <item m="1" x="172"/>
        <item m="1" x="173"/>
        <item m="1" x="174"/>
        <item m="1" x="175"/>
        <item m="1" x="176"/>
        <item m="1" x="177"/>
        <item m="1" x="178"/>
        <item m="1" x="179"/>
        <item m="1" x="180"/>
        <item m="1" x="181"/>
        <item m="1" x="182"/>
        <item m="1" x="183"/>
        <item m="1" x="184"/>
        <item m="1" x="185"/>
        <item m="1" x="186"/>
        <item m="1" x="187"/>
        <item m="1" x="188"/>
        <item m="1" x="189"/>
        <item m="1" x="190"/>
        <item m="1" x="191"/>
        <item m="1" x="192"/>
        <item m="1" x="279"/>
        <item m="1" x="194"/>
        <item m="1" x="195"/>
        <item m="1" x="280"/>
        <item m="1" x="281"/>
        <item m="1" x="282"/>
        <item m="1" x="283"/>
        <item m="1" x="284"/>
        <item m="1" x="354"/>
        <item m="1" x="398"/>
        <item m="1" x="401"/>
        <item m="1" x="403"/>
        <item m="1" x="405"/>
        <item m="1" x="407"/>
        <item m="1" x="409"/>
        <item m="1" x="411"/>
        <item m="1" x="413"/>
        <item m="1" x="416"/>
        <item m="1" x="419"/>
        <item m="1" x="422"/>
        <item m="1" x="425"/>
        <item m="1" x="428"/>
        <item m="1" x="285"/>
        <item m="1" x="287"/>
        <item m="1" x="289"/>
        <item m="1" x="291"/>
        <item m="1" x="293"/>
        <item m="1" x="295"/>
        <item m="1" x="298"/>
        <item m="1" x="301"/>
        <item m="1" x="304"/>
        <item m="1" x="307"/>
        <item m="1" x="322"/>
        <item m="1" x="325"/>
        <item m="1" x="327"/>
        <item m="1" x="329"/>
        <item m="1" x="331"/>
        <item m="1" x="333"/>
        <item m="1" x="335"/>
        <item m="1" x="337"/>
        <item m="1" x="339"/>
        <item m="1" x="342"/>
        <item m="1" x="344"/>
        <item m="1" x="346"/>
        <item m="1" x="348"/>
        <item m="1" x="350"/>
        <item m="1" x="351"/>
        <item m="1" x="352"/>
        <item m="1" x="353"/>
        <item m="1" x="355"/>
        <item m="1" x="356"/>
        <item m="1" x="357"/>
        <item m="1" x="359"/>
        <item m="1" x="361"/>
        <item m="1" x="363"/>
        <item m="1" x="365"/>
        <item m="1" x="373"/>
        <item m="1" x="375"/>
        <item m="1" x="377"/>
        <item m="1" x="379"/>
        <item m="1" x="381"/>
        <item m="1" x="383"/>
        <item m="1" x="385"/>
        <item m="1" x="387"/>
        <item m="1" x="389"/>
        <item m="1" x="391"/>
        <item m="1" x="393"/>
        <item m="1" x="396"/>
        <item m="1" x="399"/>
        <item m="1" x="402"/>
        <item m="1" x="404"/>
        <item m="1" x="406"/>
        <item m="1" x="408"/>
        <item m="1" x="410"/>
        <item m="1" x="412"/>
        <item m="1" x="414"/>
        <item m="1" x="417"/>
        <item m="1" x="420"/>
        <item m="1" x="423"/>
        <item m="1" x="426"/>
        <item m="1" x="296"/>
        <item m="1" x="299"/>
        <item m="1" x="302"/>
        <item m="1" x="305"/>
        <item m="1" x="308"/>
        <item m="1" x="310"/>
        <item m="1" x="312"/>
        <item m="1" x="314"/>
        <item m="1" x="316"/>
        <item m="1" x="318"/>
        <item m="1" x="320"/>
        <item m="1" x="323"/>
        <item m="1" x="326"/>
        <item m="1" x="328"/>
        <item m="1" x="330"/>
        <item m="1" x="332"/>
        <item m="1" x="334"/>
        <item m="1" x="336"/>
        <item m="1" x="338"/>
        <item m="1" x="340"/>
        <item m="1" x="343"/>
        <item m="1" x="345"/>
        <item m="1" x="347"/>
        <item m="1" x="349"/>
        <item m="1" x="358"/>
        <item m="1" x="360"/>
        <item m="1" x="362"/>
        <item m="1" x="364"/>
        <item m="1" x="366"/>
        <item m="1" x="367"/>
        <item m="1" x="368"/>
        <item m="1" x="369"/>
        <item m="1" x="370"/>
        <item m="1" x="371"/>
        <item m="1" x="372"/>
        <item m="1" x="374"/>
        <item m="1" x="376"/>
        <item m="1" x="378"/>
        <item m="1" x="380"/>
        <item m="1" x="382"/>
        <item m="1" x="384"/>
        <item m="1" x="386"/>
        <item m="1" x="388"/>
        <item m="1" x="390"/>
        <item m="1" x="392"/>
        <item m="1" x="394"/>
        <item m="1" x="397"/>
        <item m="1" x="400"/>
        <item m="1" x="415"/>
        <item m="1" x="418"/>
        <item m="1" x="421"/>
        <item m="1" x="424"/>
        <item m="1" x="427"/>
        <item m="1" x="429"/>
        <item m="1" x="286"/>
        <item m="1" x="288"/>
        <item m="1" x="290"/>
        <item m="1" x="292"/>
        <item m="1" x="294"/>
        <item m="1" x="297"/>
        <item m="1" x="300"/>
        <item m="1" x="303"/>
        <item m="1" x="306"/>
        <item m="1" x="309"/>
        <item m="1" x="311"/>
        <item m="1" x="313"/>
        <item m="1" x="315"/>
        <item m="1" x="317"/>
        <item m="1" x="319"/>
        <item m="1" x="321"/>
        <item m="1" x="324"/>
        <item m="1" x="341"/>
        <item x="13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58">
        <item m="1" x="283"/>
        <item m="1" x="206"/>
        <item m="1" x="313"/>
        <item m="1" x="255"/>
        <item m="1" x="252"/>
        <item m="1" x="318"/>
        <item m="1" x="193"/>
        <item m="1" x="244"/>
        <item m="1" x="215"/>
        <item m="1" x="182"/>
        <item m="1" x="229"/>
        <item x="112"/>
        <item m="1" x="347"/>
        <item m="1" x="295"/>
        <item m="1" x="292"/>
        <item m="1" x="173"/>
        <item m="1" x="257"/>
        <item x="12"/>
        <item m="1" x="322"/>
        <item m="1" x="331"/>
        <item x="17"/>
        <item m="1" x="189"/>
        <item x="79"/>
        <item x="101"/>
        <item m="1" x="217"/>
        <item m="1" x="262"/>
        <item m="1" x="256"/>
        <item m="1" x="195"/>
        <item m="1" x="280"/>
        <item m="1" x="286"/>
        <item m="1" x="200"/>
        <item m="1" x="194"/>
        <item m="1" x="289"/>
        <item m="1" x="158"/>
        <item m="1" x="307"/>
        <item m="1" x="226"/>
        <item m="1" x="185"/>
        <item m="1" x="267"/>
        <item m="1" x="219"/>
        <item x="50"/>
        <item m="1" x="242"/>
        <item x="135"/>
        <item m="1" x="251"/>
        <item x="132"/>
        <item m="1" x="342"/>
        <item m="1" x="291"/>
        <item m="1" x="288"/>
        <item x="86"/>
        <item m="1" x="265"/>
        <item m="1" x="271"/>
        <item m="1" x="270"/>
        <item m="1" x="167"/>
        <item m="1" x="268"/>
        <item m="1" x="348"/>
        <item m="1" x="344"/>
        <item m="1" x="338"/>
        <item m="1" x="269"/>
        <item m="1" x="341"/>
        <item m="1" x="174"/>
        <item m="1" x="177"/>
        <item m="1" x="235"/>
        <item m="1" x="294"/>
        <item m="1" x="277"/>
        <item x="13"/>
        <item x="55"/>
        <item m="1" x="316"/>
        <item m="1" x="293"/>
        <item m="1" x="335"/>
        <item m="1" x="282"/>
        <item m="1" x="170"/>
        <item x="64"/>
        <item x="73"/>
        <item m="1" x="178"/>
        <item m="1" x="340"/>
        <item m="1" x="328"/>
        <item m="1" x="261"/>
        <item m="1" x="220"/>
        <item x="47"/>
        <item m="1" x="274"/>
        <item m="1" x="232"/>
        <item m="1" x="253"/>
        <item x="61"/>
        <item m="1" x="327"/>
        <item x="41"/>
        <item m="1" x="243"/>
        <item m="1" x="186"/>
        <item x="84"/>
        <item x="71"/>
        <item m="1" x="196"/>
        <item m="1" x="315"/>
        <item m="1" x="317"/>
        <item m="1" x="275"/>
        <item m="1" x="306"/>
        <item x="110"/>
        <item x="67"/>
        <item m="1" x="169"/>
        <item m="1" x="240"/>
        <item m="1" x="312"/>
        <item m="1" x="239"/>
        <item m="1" x="249"/>
        <item m="1" x="320"/>
        <item x="89"/>
        <item m="1" x="266"/>
        <item m="1" x="276"/>
        <item m="1" x="191"/>
        <item m="1" x="308"/>
        <item m="1" x="143"/>
        <item m="1" x="321"/>
        <item m="1" x="236"/>
        <item m="1" x="211"/>
        <item m="1" x="305"/>
        <item m="1" x="245"/>
        <item m="1" x="181"/>
        <item m="1" x="233"/>
        <item m="1" x="202"/>
        <item m="1" x="314"/>
        <item m="1" x="197"/>
        <item m="1" x="246"/>
        <item m="1" x="264"/>
        <item x="37"/>
        <item x="62"/>
        <item x="63"/>
        <item m="1" x="149"/>
        <item x="139"/>
        <item m="1" x="190"/>
        <item m="1" x="227"/>
        <item m="1" x="319"/>
        <item m="1" x="281"/>
        <item x="104"/>
        <item m="1" x="172"/>
        <item m="1" x="201"/>
        <item m="1" x="250"/>
        <item m="1" x="323"/>
        <item m="1" x="333"/>
        <item m="1" x="349"/>
        <item m="1" x="278"/>
        <item x="99"/>
        <item m="1" x="231"/>
        <item m="1" x="171"/>
        <item m="1" x="298"/>
        <item m="1" x="339"/>
        <item m="1" x="221"/>
        <item m="1" x="187"/>
        <item m="1" x="179"/>
        <item m="1" x="223"/>
        <item m="1" x="209"/>
        <item m="1" x="234"/>
        <item m="1" x="330"/>
        <item m="1" x="290"/>
        <item m="1" x="325"/>
        <item m="1" x="310"/>
        <item m="1" x="272"/>
        <item x="19"/>
        <item m="1" x="228"/>
        <item m="1" x="205"/>
        <item m="1" x="216"/>
        <item m="1" x="287"/>
        <item m="1" x="350"/>
        <item m="1" x="260"/>
        <item m="1" x="230"/>
        <item m="1" x="238"/>
        <item m="1" x="208"/>
        <item m="1" x="214"/>
        <item m="1" x="168"/>
        <item m="1" x="279"/>
        <item m="1" x="300"/>
        <item m="1" x="212"/>
        <item m="1" x="273"/>
        <item m="1" x="224"/>
        <item m="1" x="241"/>
        <item m="1" x="176"/>
        <item m="1" x="180"/>
        <item m="1" x="326"/>
        <item m="1" x="299"/>
        <item m="1" x="166"/>
        <item m="1" x="346"/>
        <item m="1" x="213"/>
        <item m="1" x="284"/>
        <item m="1" x="353"/>
        <item x="0"/>
        <item m="1" x="175"/>
        <item m="1" x="354"/>
        <item m="1" x="204"/>
        <item m="1" x="263"/>
        <item m="1" x="343"/>
        <item m="1" x="296"/>
        <item m="1" x="157"/>
        <item m="1" x="304"/>
        <item m="1" x="345"/>
        <item m="1" x="247"/>
        <item m="1" x="183"/>
        <item m="1" x="207"/>
        <item m="1" x="334"/>
        <item m="1" x="336"/>
        <item x="42"/>
        <item m="1" x="203"/>
        <item m="1" x="237"/>
        <item m="1" x="248"/>
        <item m="1" x="254"/>
        <item m="1" x="192"/>
        <item m="1" x="352"/>
        <item m="1" x="218"/>
        <item m="1" x="337"/>
        <item x="1"/>
        <item x="68"/>
        <item m="1" x="259"/>
        <item m="1" x="285"/>
        <item m="1" x="198"/>
        <item m="1" x="357"/>
        <item m="1" x="303"/>
        <item m="1" x="301"/>
        <item m="1" x="332"/>
        <item m="1" x="297"/>
        <item m="1" x="184"/>
        <item x="9"/>
        <item m="1" x="329"/>
        <item m="1" x="302"/>
        <item m="1" x="309"/>
        <item m="1" x="355"/>
        <item m="1" x="324"/>
        <item m="1" x="351"/>
        <item m="1" x="222"/>
        <item m="1" x="225"/>
        <item m="1" x="311"/>
        <item m="1" x="356"/>
        <item m="1" x="210"/>
        <item m="1" x="199"/>
        <item m="1" x="258"/>
        <item m="1" x="188"/>
        <item m="1" x="152"/>
        <item x="4"/>
        <item x="59"/>
        <item x="36"/>
        <item x="32"/>
        <item x="115"/>
        <item x="88"/>
        <item x="91"/>
        <item x="131"/>
        <item x="5"/>
        <item x="2"/>
        <item m="1" x="150"/>
        <item m="1" x="151"/>
        <item x="97"/>
        <item x="120"/>
        <item x="77"/>
        <item x="8"/>
        <item x="14"/>
        <item m="1" x="153"/>
        <item x="35"/>
        <item x="45"/>
        <item x="127"/>
        <item x="52"/>
        <item x="87"/>
        <item x="33"/>
        <item x="53"/>
        <item x="106"/>
        <item x="72"/>
        <item x="57"/>
        <item x="83"/>
        <item x="11"/>
        <item x="114"/>
        <item x="108"/>
        <item m="1" x="154"/>
        <item m="1" x="155"/>
        <item x="44"/>
        <item x="69"/>
        <item x="70"/>
        <item x="48"/>
        <item m="1" x="156"/>
        <item x="15"/>
        <item x="119"/>
        <item m="1" x="159"/>
        <item x="107"/>
        <item m="1" x="160"/>
        <item x="21"/>
        <item x="121"/>
        <item x="124"/>
        <item x="125"/>
        <item x="105"/>
        <item m="1" x="161"/>
        <item m="1" x="162"/>
        <item x="126"/>
        <item x="65"/>
        <item m="1" x="163"/>
        <item m="1" x="164"/>
        <item x="94"/>
        <item x="93"/>
        <item x="51"/>
        <item m="1" x="165"/>
        <item x="23"/>
        <item x="29"/>
        <item x="20"/>
        <item x="49"/>
        <item x="130"/>
        <item x="7"/>
        <item x="60"/>
        <item x="133"/>
        <item x="66"/>
        <item x="22"/>
        <item x="111"/>
        <item m="1" x="142"/>
        <item x="24"/>
        <item x="43"/>
        <item x="25"/>
        <item x="39"/>
        <item x="134"/>
        <item x="78"/>
        <item x="10"/>
        <item x="129"/>
        <item x="128"/>
        <item x="109"/>
        <item x="100"/>
        <item x="117"/>
        <item x="116"/>
        <item x="74"/>
        <item x="82"/>
        <item x="18"/>
        <item x="90"/>
        <item x="16"/>
        <item x="138"/>
        <item x="92"/>
        <item x="46"/>
        <item x="103"/>
        <item x="75"/>
        <item m="1" x="144"/>
        <item x="85"/>
        <item x="113"/>
        <item x="81"/>
        <item x="96"/>
        <item m="1" x="145"/>
        <item x="123"/>
        <item x="95"/>
        <item x="6"/>
        <item x="98"/>
        <item m="1" x="146"/>
        <item m="1" x="147"/>
        <item x="34"/>
        <item x="122"/>
        <item x="27"/>
        <item x="136"/>
        <item m="1" x="148"/>
        <item x="137"/>
        <item x="58"/>
        <item x="76"/>
        <item x="3"/>
        <item x="118"/>
        <item x="80"/>
        <item x="38"/>
        <item x="28"/>
        <item x="40"/>
        <item m="1" x="141"/>
        <item x="30"/>
        <item x="31"/>
        <item x="54"/>
        <item x="56"/>
        <item x="26"/>
        <item m="1" x="140"/>
        <item x="10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67">
        <item m="1" x="56"/>
        <item x="50"/>
        <item x="46"/>
        <item m="1" x="58"/>
        <item x="42"/>
        <item x="41"/>
        <item m="1" x="57"/>
        <item x="44"/>
        <item x="12"/>
        <item m="1" x="61"/>
        <item x="34"/>
        <item x="33"/>
        <item x="28"/>
        <item x="30"/>
        <item x="29"/>
        <item x="19"/>
        <item x="20"/>
        <item x="10"/>
        <item x="17"/>
        <item x="32"/>
        <item x="35"/>
        <item x="26"/>
        <item x="37"/>
        <item x="52"/>
        <item x="39"/>
        <item x="15"/>
        <item x="53"/>
        <item x="25"/>
        <item x="43"/>
        <item x="22"/>
        <item x="6"/>
        <item x="14"/>
        <item x="51"/>
        <item x="5"/>
        <item x="38"/>
        <item x="4"/>
        <item m="1" x="62"/>
        <item x="23"/>
        <item x="3"/>
        <item x="0"/>
        <item x="21"/>
        <item x="16"/>
        <item x="1"/>
        <item x="8"/>
        <item x="18"/>
        <item x="11"/>
        <item x="24"/>
        <item x="55"/>
        <item m="1" x="65"/>
        <item m="1" x="66"/>
        <item x="40"/>
        <item m="1" x="63"/>
        <item m="1" x="64"/>
        <item x="2"/>
        <item m="1" x="60"/>
        <item x="45"/>
        <item x="49"/>
        <item x="9"/>
        <item m="1" x="59"/>
        <item x="13"/>
        <item x="31"/>
        <item x="36"/>
        <item x="7"/>
        <item x="48"/>
        <item x="27"/>
        <item x="54"/>
        <item x="4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multipleItemSelectionAllowed="1" showAll="0" defaultSubtotal="0">
      <items count="4">
        <item h="1" x="2"/>
        <item h="1" x="1"/>
        <item x="0"/>
        <item h="1" m="1"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0">
        <item x="1"/>
        <item h="1" x="3"/>
        <item h="1" x="4"/>
        <item h="1" x="0"/>
        <item h="1" x="2"/>
        <item h="1" m="1" x="6"/>
        <item h="1" x="5"/>
        <item h="1" m="1" x="7"/>
        <item h="1" m="1" x="8"/>
        <item h="1" m="1" x="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3">
        <item x="18"/>
        <item x="28"/>
        <item x="37"/>
        <item x="2"/>
        <item x="15"/>
        <item x="19"/>
        <item x="41"/>
        <item x="31"/>
        <item x="13"/>
        <item x="0"/>
        <item x="7"/>
        <item x="1"/>
        <item x="3"/>
        <item x="16"/>
        <item x="10"/>
        <item x="24"/>
        <item x="5"/>
        <item x="17"/>
        <item x="6"/>
        <item x="11"/>
        <item x="32"/>
        <item x="14"/>
        <item x="38"/>
        <item x="20"/>
        <item x="27"/>
        <item x="23"/>
        <item x="33"/>
        <item x="9"/>
        <item x="29"/>
        <item x="40"/>
        <item x="21"/>
        <item x="22"/>
        <item x="25"/>
        <item x="35"/>
        <item x="12"/>
        <item x="39"/>
        <item x="4"/>
        <item x="26"/>
        <item m="1" x="42"/>
        <item x="8"/>
        <item x="30"/>
        <item x="34"/>
        <item x="36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7">
    <field x="1"/>
    <field x="2"/>
    <field x="0"/>
    <field x="3"/>
    <field x="5"/>
    <field x="6"/>
    <field x="4"/>
  </rowFields>
  <rowItems count="8">
    <i>
      <x v="2"/>
      <x v="239"/>
      <x v="17"/>
      <x v="53"/>
      <x/>
      <x v="11"/>
      <x v="2"/>
    </i>
    <i>
      <x v="33"/>
      <x v="253"/>
      <x v="34"/>
      <x v="53"/>
      <x/>
      <x v="10"/>
      <x v="2"/>
    </i>
    <i>
      <x v="53"/>
      <x v="251"/>
      <x v="32"/>
      <x v="53"/>
      <x/>
      <x v="10"/>
      <x v="2"/>
    </i>
    <i>
      <x v="54"/>
      <x v="254"/>
      <x v="35"/>
      <x v="53"/>
      <x/>
      <x v="10"/>
      <x v="2"/>
    </i>
    <i>
      <x v="58"/>
      <x v="257"/>
      <x v="39"/>
      <x v="53"/>
      <x/>
      <x v="17"/>
      <x v="2"/>
    </i>
    <i>
      <x v="84"/>
      <x v="258"/>
      <x v="40"/>
      <x v="53"/>
      <x/>
      <x v="17"/>
      <x v="2"/>
    </i>
    <i>
      <x v="88"/>
      <x v="252"/>
      <x v="33"/>
      <x v="53"/>
      <x/>
      <x v="10"/>
      <x v="2"/>
    </i>
    <i>
      <x v="100"/>
      <x v="136"/>
      <x v="157"/>
      <x v="53"/>
      <x/>
      <x v="8"/>
      <x v="2"/>
    </i>
  </rowItems>
  <colItems count="1">
    <i/>
  </colItems>
  <formats count="1">
    <format dxfId="107">
      <pivotArea field="1" type="button" dataOnly="0" labelOnly="1" outline="0" axis="axisRow" fieldPosition="0"/>
    </format>
  </formats>
  <pivotTableStyleInfo name="PivotStyleMedium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1100-000000000000}" name="CLASIF-M" cacheId="563" applyNumberFormats="0" applyBorderFormats="0" applyFontFormats="0" applyPatternFormats="0" applyAlignmentFormats="0" applyWidthHeightFormats="1" dataCaption="Valores" updatedVersion="8" minRefreshableVersion="3" useAutoFormatting="1" rowGrandTotals="0" colGrandTotals="0" itemPrintTitles="1" createdVersion="5" indent="0" compact="0" compactData="0" multipleFieldFilters="0" fieldListSortAscending="1">
  <location ref="B2:H6" firstHeaderRow="1" firstDataRow="1" firstDataCol="7"/>
  <pivotFields count="7">
    <pivotField axis="axisRow" compact="0" outline="0" showAll="0" defaultSubtotal="0">
      <items count="168">
        <item x="12"/>
        <item x="0"/>
        <item x="1"/>
        <item x="4"/>
        <item x="59"/>
        <item x="36"/>
        <item x="64"/>
        <item x="32"/>
        <item x="50"/>
        <item x="115"/>
        <item x="88"/>
        <item x="110"/>
        <item x="91"/>
        <item x="131"/>
        <item x="5"/>
        <item x="101"/>
        <item x="19"/>
        <item x="2"/>
        <item m="1" x="149"/>
        <item x="13"/>
        <item x="42"/>
        <item m="1" x="150"/>
        <item x="97"/>
        <item m="1" x="151"/>
        <item m="1" x="152"/>
        <item x="77"/>
        <item x="8"/>
        <item x="14"/>
        <item m="1" x="153"/>
        <item x="45"/>
        <item x="67"/>
        <item x="127"/>
        <item x="52"/>
        <item x="87"/>
        <item x="33"/>
        <item x="53"/>
        <item x="106"/>
        <item x="71"/>
        <item x="72"/>
        <item x="57"/>
        <item x="83"/>
        <item x="11"/>
        <item x="108"/>
        <item m="1" x="154"/>
        <item m="1" x="155"/>
        <item x="44"/>
        <item x="69"/>
        <item x="70"/>
        <item x="48"/>
        <item m="1" x="156"/>
        <item x="15"/>
        <item x="119"/>
        <item m="1" x="157"/>
        <item m="1" x="158"/>
        <item m="1" x="159"/>
        <item x="41"/>
        <item x="9"/>
        <item x="47"/>
        <item x="120"/>
        <item x="107"/>
        <item x="86"/>
        <item m="1" x="160"/>
        <item x="21"/>
        <item x="84"/>
        <item x="55"/>
        <item x="121"/>
        <item x="124"/>
        <item x="125"/>
        <item x="105"/>
        <item x="112"/>
        <item m="1" x="161"/>
        <item m="1" x="162"/>
        <item x="126"/>
        <item x="65"/>
        <item m="1" x="163"/>
        <item m="1" x="164"/>
        <item x="94"/>
        <item x="93"/>
        <item x="51"/>
        <item m="1" x="165"/>
        <item x="23"/>
        <item x="29"/>
        <item x="20"/>
        <item x="49"/>
        <item x="130"/>
        <item x="79"/>
        <item x="7"/>
        <item x="60"/>
        <item x="133"/>
        <item x="66"/>
        <item x="22"/>
        <item x="111"/>
        <item m="1" x="140"/>
        <item x="24"/>
        <item x="135"/>
        <item x="43"/>
        <item x="25"/>
        <item x="39"/>
        <item x="132"/>
        <item x="134"/>
        <item x="78"/>
        <item x="10"/>
        <item x="37"/>
        <item x="68"/>
        <item x="129"/>
        <item x="128"/>
        <item x="109"/>
        <item x="100"/>
        <item x="104"/>
        <item x="117"/>
        <item x="116"/>
        <item m="1" x="141"/>
        <item x="74"/>
        <item x="82"/>
        <item x="18"/>
        <item x="90"/>
        <item x="16"/>
        <item x="138"/>
        <item x="92"/>
        <item x="46"/>
        <item x="61"/>
        <item m="1" x="167"/>
        <item x="139"/>
        <item m="1" x="166"/>
        <item x="35"/>
        <item x="114"/>
        <item x="103"/>
        <item x="75"/>
        <item m="1" x="142"/>
        <item x="85"/>
        <item x="113"/>
        <item x="81"/>
        <item x="96"/>
        <item m="1" x="143"/>
        <item x="123"/>
        <item x="95"/>
        <item x="6"/>
        <item x="98"/>
        <item m="1" x="144"/>
        <item m="1" x="145"/>
        <item x="34"/>
        <item x="122"/>
        <item x="27"/>
        <item x="136"/>
        <item m="1" x="146"/>
        <item x="63"/>
        <item x="62"/>
        <item x="137"/>
        <item x="58"/>
        <item x="76"/>
        <item x="3"/>
        <item x="118"/>
        <item x="80"/>
        <item x="38"/>
        <item x="28"/>
        <item x="40"/>
        <item x="73"/>
        <item x="99"/>
        <item x="89"/>
        <item x="30"/>
        <item x="31"/>
        <item x="54"/>
        <item x="56"/>
        <item x="26"/>
        <item x="102"/>
        <item x="17"/>
        <item m="1" x="147"/>
        <item m="1" x="14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ascending" defaultSubtotal="0">
      <items count="43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6"/>
        <item x="112"/>
        <item x="113"/>
        <item x="114"/>
        <item x="115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m="1" x="193"/>
        <item x="137"/>
        <item x="138"/>
        <item m="1" x="196"/>
        <item m="1" x="395"/>
        <item m="1" x="198"/>
        <item m="1" x="199"/>
        <item m="1" x="200"/>
        <item m="1" x="201"/>
        <item m="1" x="202"/>
        <item m="1" x="203"/>
        <item m="1" x="204"/>
        <item m="1" x="205"/>
        <item m="1" x="206"/>
        <item m="1" x="197"/>
        <item m="1" x="207"/>
        <item m="1" x="208"/>
        <item m="1" x="209"/>
        <item m="1" x="210"/>
        <item m="1" x="211"/>
        <item m="1" x="212"/>
        <item m="1" x="213"/>
        <item m="1" x="214"/>
        <item m="1" x="215"/>
        <item m="1" x="216"/>
        <item m="1" x="217"/>
        <item m="1" x="218"/>
        <item m="1" x="219"/>
        <item m="1" x="220"/>
        <item m="1" x="221"/>
        <item m="1" x="222"/>
        <item m="1" x="223"/>
        <item m="1" x="224"/>
        <item m="1" x="225"/>
        <item m="1" x="226"/>
        <item m="1" x="227"/>
        <item m="1" x="228"/>
        <item m="1" x="229"/>
        <item m="1" x="230"/>
        <item m="1" x="231"/>
        <item m="1" x="232"/>
        <item m="1" x="233"/>
        <item m="1" x="234"/>
        <item m="1" x="235"/>
        <item m="1" x="236"/>
        <item m="1" x="237"/>
        <item m="1" x="238"/>
        <item m="1" x="239"/>
        <item m="1" x="240"/>
        <item m="1" x="241"/>
        <item m="1" x="242"/>
        <item m="1" x="243"/>
        <item m="1" x="244"/>
        <item m="1" x="245"/>
        <item m="1" x="246"/>
        <item m="1" x="247"/>
        <item m="1" x="248"/>
        <item m="1" x="249"/>
        <item m="1" x="250"/>
        <item m="1" x="251"/>
        <item m="1" x="252"/>
        <item m="1" x="253"/>
        <item m="1" x="254"/>
        <item m="1" x="255"/>
        <item m="1" x="256"/>
        <item m="1" x="257"/>
        <item m="1" x="258"/>
        <item m="1" x="259"/>
        <item m="1" x="260"/>
        <item m="1" x="261"/>
        <item m="1" x="262"/>
        <item m="1" x="263"/>
        <item m="1" x="264"/>
        <item m="1" x="265"/>
        <item m="1" x="266"/>
        <item m="1" x="267"/>
        <item m="1" x="268"/>
        <item m="1" x="269"/>
        <item m="1" x="270"/>
        <item m="1" x="271"/>
        <item m="1" x="272"/>
        <item m="1" x="273"/>
        <item m="1" x="274"/>
        <item m="1" x="275"/>
        <item m="1" x="276"/>
        <item m="1" x="277"/>
        <item m="1" x="278"/>
        <item m="1" x="140"/>
        <item m="1" x="141"/>
        <item m="1" x="142"/>
        <item m="1" x="143"/>
        <item m="1" x="144"/>
        <item m="1" x="145"/>
        <item m="1" x="146"/>
        <item m="1" x="147"/>
        <item m="1" x="148"/>
        <item m="1" x="149"/>
        <item m="1" x="150"/>
        <item m="1" x="151"/>
        <item m="1" x="152"/>
        <item m="1" x="153"/>
        <item m="1" x="154"/>
        <item m="1" x="155"/>
        <item m="1" x="156"/>
        <item m="1" x="157"/>
        <item m="1" x="158"/>
        <item m="1" x="159"/>
        <item m="1" x="160"/>
        <item m="1" x="161"/>
        <item m="1" x="162"/>
        <item m="1" x="163"/>
        <item m="1" x="164"/>
        <item m="1" x="165"/>
        <item m="1" x="166"/>
        <item m="1" x="167"/>
        <item m="1" x="168"/>
        <item m="1" x="169"/>
        <item m="1" x="170"/>
        <item m="1" x="171"/>
        <item m="1" x="172"/>
        <item m="1" x="173"/>
        <item m="1" x="174"/>
        <item m="1" x="175"/>
        <item m="1" x="176"/>
        <item m="1" x="177"/>
        <item m="1" x="178"/>
        <item m="1" x="179"/>
        <item m="1" x="180"/>
        <item m="1" x="181"/>
        <item m="1" x="182"/>
        <item m="1" x="183"/>
        <item m="1" x="184"/>
        <item m="1" x="185"/>
        <item m="1" x="186"/>
        <item m="1" x="187"/>
        <item m="1" x="188"/>
        <item m="1" x="189"/>
        <item m="1" x="190"/>
        <item m="1" x="191"/>
        <item m="1" x="192"/>
        <item m="1" x="279"/>
        <item m="1" x="194"/>
        <item m="1" x="195"/>
        <item m="1" x="280"/>
        <item m="1" x="281"/>
        <item m="1" x="282"/>
        <item m="1" x="283"/>
        <item m="1" x="284"/>
        <item m="1" x="354"/>
        <item m="1" x="398"/>
        <item m="1" x="401"/>
        <item m="1" x="403"/>
        <item m="1" x="405"/>
        <item m="1" x="407"/>
        <item m="1" x="409"/>
        <item m="1" x="411"/>
        <item m="1" x="413"/>
        <item m="1" x="416"/>
        <item m="1" x="419"/>
        <item m="1" x="422"/>
        <item m="1" x="425"/>
        <item m="1" x="428"/>
        <item m="1" x="285"/>
        <item m="1" x="287"/>
        <item m="1" x="289"/>
        <item m="1" x="291"/>
        <item m="1" x="293"/>
        <item m="1" x="295"/>
        <item m="1" x="298"/>
        <item m="1" x="301"/>
        <item m="1" x="304"/>
        <item m="1" x="307"/>
        <item m="1" x="322"/>
        <item m="1" x="325"/>
        <item m="1" x="327"/>
        <item m="1" x="329"/>
        <item m="1" x="331"/>
        <item m="1" x="333"/>
        <item m="1" x="335"/>
        <item m="1" x="337"/>
        <item m="1" x="339"/>
        <item m="1" x="342"/>
        <item m="1" x="344"/>
        <item m="1" x="346"/>
        <item m="1" x="348"/>
        <item m="1" x="350"/>
        <item m="1" x="351"/>
        <item m="1" x="352"/>
        <item m="1" x="353"/>
        <item m="1" x="355"/>
        <item m="1" x="356"/>
        <item m="1" x="357"/>
        <item m="1" x="359"/>
        <item m="1" x="361"/>
        <item m="1" x="363"/>
        <item m="1" x="365"/>
        <item m="1" x="373"/>
        <item m="1" x="375"/>
        <item m="1" x="377"/>
        <item m="1" x="379"/>
        <item m="1" x="381"/>
        <item m="1" x="383"/>
        <item m="1" x="385"/>
        <item m="1" x="387"/>
        <item m="1" x="389"/>
        <item m="1" x="391"/>
        <item m="1" x="393"/>
        <item m="1" x="396"/>
        <item m="1" x="399"/>
        <item m="1" x="402"/>
        <item m="1" x="404"/>
        <item m="1" x="406"/>
        <item m="1" x="408"/>
        <item m="1" x="410"/>
        <item m="1" x="412"/>
        <item m="1" x="414"/>
        <item m="1" x="417"/>
        <item m="1" x="420"/>
        <item m="1" x="423"/>
        <item m="1" x="426"/>
        <item m="1" x="296"/>
        <item m="1" x="299"/>
        <item m="1" x="302"/>
        <item m="1" x="305"/>
        <item m="1" x="308"/>
        <item m="1" x="310"/>
        <item m="1" x="312"/>
        <item m="1" x="314"/>
        <item m="1" x="316"/>
        <item m="1" x="318"/>
        <item m="1" x="320"/>
        <item m="1" x="323"/>
        <item m="1" x="326"/>
        <item m="1" x="328"/>
        <item m="1" x="330"/>
        <item m="1" x="332"/>
        <item m="1" x="334"/>
        <item m="1" x="336"/>
        <item m="1" x="338"/>
        <item m="1" x="340"/>
        <item m="1" x="343"/>
        <item m="1" x="345"/>
        <item m="1" x="347"/>
        <item m="1" x="349"/>
        <item m="1" x="358"/>
        <item m="1" x="360"/>
        <item m="1" x="362"/>
        <item m="1" x="364"/>
        <item m="1" x="366"/>
        <item m="1" x="367"/>
        <item m="1" x="368"/>
        <item m="1" x="369"/>
        <item m="1" x="370"/>
        <item m="1" x="371"/>
        <item m="1" x="372"/>
        <item m="1" x="374"/>
        <item m="1" x="376"/>
        <item m="1" x="378"/>
        <item m="1" x="380"/>
        <item m="1" x="382"/>
        <item m="1" x="384"/>
        <item m="1" x="386"/>
        <item m="1" x="388"/>
        <item m="1" x="390"/>
        <item m="1" x="392"/>
        <item m="1" x="394"/>
        <item m="1" x="397"/>
        <item m="1" x="400"/>
        <item m="1" x="415"/>
        <item m="1" x="418"/>
        <item m="1" x="421"/>
        <item m="1" x="424"/>
        <item m="1" x="427"/>
        <item m="1" x="429"/>
        <item m="1" x="286"/>
        <item m="1" x="288"/>
        <item m="1" x="290"/>
        <item m="1" x="292"/>
        <item m="1" x="294"/>
        <item m="1" x="297"/>
        <item m="1" x="300"/>
        <item m="1" x="303"/>
        <item m="1" x="306"/>
        <item m="1" x="309"/>
        <item m="1" x="311"/>
        <item m="1" x="313"/>
        <item m="1" x="315"/>
        <item m="1" x="317"/>
        <item m="1" x="319"/>
        <item m="1" x="321"/>
        <item m="1" x="324"/>
        <item m="1" x="341"/>
        <item x="13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58">
        <item m="1" x="283"/>
        <item m="1" x="206"/>
        <item m="1" x="313"/>
        <item m="1" x="255"/>
        <item m="1" x="252"/>
        <item m="1" x="318"/>
        <item m="1" x="193"/>
        <item m="1" x="244"/>
        <item m="1" x="215"/>
        <item m="1" x="182"/>
        <item m="1" x="229"/>
        <item x="112"/>
        <item m="1" x="347"/>
        <item m="1" x="295"/>
        <item m="1" x="292"/>
        <item m="1" x="173"/>
        <item m="1" x="257"/>
        <item x="12"/>
        <item m="1" x="322"/>
        <item m="1" x="331"/>
        <item x="17"/>
        <item m="1" x="189"/>
        <item x="79"/>
        <item x="101"/>
        <item m="1" x="217"/>
        <item m="1" x="262"/>
        <item m="1" x="256"/>
        <item m="1" x="195"/>
        <item m="1" x="280"/>
        <item m="1" x="286"/>
        <item m="1" x="200"/>
        <item m="1" x="194"/>
        <item m="1" x="289"/>
        <item m="1" x="158"/>
        <item m="1" x="307"/>
        <item m="1" x="226"/>
        <item m="1" x="185"/>
        <item m="1" x="267"/>
        <item m="1" x="219"/>
        <item x="50"/>
        <item m="1" x="242"/>
        <item x="135"/>
        <item m="1" x="251"/>
        <item x="132"/>
        <item m="1" x="342"/>
        <item m="1" x="291"/>
        <item m="1" x="288"/>
        <item x="86"/>
        <item m="1" x="265"/>
        <item m="1" x="271"/>
        <item m="1" x="270"/>
        <item m="1" x="167"/>
        <item m="1" x="268"/>
        <item m="1" x="348"/>
        <item m="1" x="344"/>
        <item m="1" x="338"/>
        <item m="1" x="269"/>
        <item m="1" x="341"/>
        <item m="1" x="174"/>
        <item m="1" x="177"/>
        <item m="1" x="235"/>
        <item m="1" x="294"/>
        <item m="1" x="277"/>
        <item x="13"/>
        <item x="55"/>
        <item m="1" x="316"/>
        <item m="1" x="293"/>
        <item m="1" x="335"/>
        <item m="1" x="282"/>
        <item m="1" x="170"/>
        <item x="64"/>
        <item x="73"/>
        <item m="1" x="178"/>
        <item m="1" x="340"/>
        <item m="1" x="328"/>
        <item m="1" x="261"/>
        <item m="1" x="220"/>
        <item x="47"/>
        <item m="1" x="274"/>
        <item m="1" x="232"/>
        <item m="1" x="253"/>
        <item x="61"/>
        <item m="1" x="327"/>
        <item x="41"/>
        <item m="1" x="243"/>
        <item m="1" x="186"/>
        <item x="84"/>
        <item x="71"/>
        <item m="1" x="196"/>
        <item m="1" x="315"/>
        <item m="1" x="317"/>
        <item m="1" x="275"/>
        <item m="1" x="306"/>
        <item x="110"/>
        <item x="67"/>
        <item m="1" x="169"/>
        <item m="1" x="240"/>
        <item m="1" x="312"/>
        <item m="1" x="239"/>
        <item m="1" x="249"/>
        <item m="1" x="320"/>
        <item x="89"/>
        <item m="1" x="266"/>
        <item m="1" x="276"/>
        <item m="1" x="191"/>
        <item m="1" x="308"/>
        <item m="1" x="143"/>
        <item m="1" x="321"/>
        <item m="1" x="236"/>
        <item m="1" x="211"/>
        <item m="1" x="305"/>
        <item m="1" x="245"/>
        <item m="1" x="181"/>
        <item m="1" x="233"/>
        <item m="1" x="202"/>
        <item m="1" x="314"/>
        <item m="1" x="197"/>
        <item m="1" x="246"/>
        <item m="1" x="264"/>
        <item x="37"/>
        <item x="62"/>
        <item x="63"/>
        <item m="1" x="149"/>
        <item x="139"/>
        <item m="1" x="190"/>
        <item m="1" x="227"/>
        <item m="1" x="319"/>
        <item m="1" x="281"/>
        <item x="104"/>
        <item m="1" x="172"/>
        <item m="1" x="201"/>
        <item m="1" x="250"/>
        <item m="1" x="323"/>
        <item m="1" x="333"/>
        <item m="1" x="349"/>
        <item m="1" x="278"/>
        <item x="99"/>
        <item m="1" x="231"/>
        <item m="1" x="171"/>
        <item m="1" x="298"/>
        <item m="1" x="339"/>
        <item m="1" x="221"/>
        <item m="1" x="187"/>
        <item m="1" x="179"/>
        <item m="1" x="223"/>
        <item m="1" x="209"/>
        <item m="1" x="234"/>
        <item m="1" x="330"/>
        <item m="1" x="290"/>
        <item m="1" x="325"/>
        <item m="1" x="310"/>
        <item m="1" x="272"/>
        <item x="19"/>
        <item m="1" x="228"/>
        <item m="1" x="205"/>
        <item m="1" x="216"/>
        <item m="1" x="287"/>
        <item m="1" x="350"/>
        <item m="1" x="260"/>
        <item m="1" x="230"/>
        <item m="1" x="238"/>
        <item m="1" x="208"/>
        <item m="1" x="214"/>
        <item m="1" x="168"/>
        <item m="1" x="279"/>
        <item m="1" x="300"/>
        <item m="1" x="212"/>
        <item m="1" x="273"/>
        <item m="1" x="224"/>
        <item m="1" x="241"/>
        <item m="1" x="176"/>
        <item m="1" x="180"/>
        <item m="1" x="326"/>
        <item m="1" x="299"/>
        <item m="1" x="166"/>
        <item m="1" x="346"/>
        <item m="1" x="213"/>
        <item m="1" x="284"/>
        <item m="1" x="353"/>
        <item x="0"/>
        <item m="1" x="175"/>
        <item m="1" x="354"/>
        <item m="1" x="204"/>
        <item m="1" x="263"/>
        <item m="1" x="343"/>
        <item m="1" x="296"/>
        <item m="1" x="157"/>
        <item m="1" x="304"/>
        <item m="1" x="345"/>
        <item m="1" x="247"/>
        <item m="1" x="183"/>
        <item m="1" x="207"/>
        <item m="1" x="334"/>
        <item m="1" x="336"/>
        <item x="42"/>
        <item m="1" x="203"/>
        <item m="1" x="237"/>
        <item m="1" x="248"/>
        <item m="1" x="254"/>
        <item m="1" x="192"/>
        <item m="1" x="352"/>
        <item m="1" x="218"/>
        <item m="1" x="337"/>
        <item x="1"/>
        <item x="68"/>
        <item m="1" x="259"/>
        <item m="1" x="285"/>
        <item m="1" x="198"/>
        <item m="1" x="357"/>
        <item m="1" x="303"/>
        <item m="1" x="301"/>
        <item m="1" x="332"/>
        <item m="1" x="297"/>
        <item m="1" x="184"/>
        <item x="9"/>
        <item m="1" x="329"/>
        <item m="1" x="302"/>
        <item m="1" x="309"/>
        <item m="1" x="355"/>
        <item m="1" x="324"/>
        <item m="1" x="351"/>
        <item m="1" x="222"/>
        <item m="1" x="225"/>
        <item m="1" x="311"/>
        <item m="1" x="356"/>
        <item m="1" x="210"/>
        <item m="1" x="199"/>
        <item m="1" x="258"/>
        <item m="1" x="188"/>
        <item m="1" x="152"/>
        <item x="4"/>
        <item x="59"/>
        <item x="36"/>
        <item x="32"/>
        <item x="115"/>
        <item x="88"/>
        <item x="91"/>
        <item x="131"/>
        <item x="5"/>
        <item x="2"/>
        <item m="1" x="150"/>
        <item m="1" x="151"/>
        <item x="97"/>
        <item x="120"/>
        <item x="77"/>
        <item x="8"/>
        <item x="14"/>
        <item m="1" x="153"/>
        <item x="35"/>
        <item x="45"/>
        <item x="127"/>
        <item x="52"/>
        <item x="87"/>
        <item x="33"/>
        <item x="53"/>
        <item x="106"/>
        <item x="72"/>
        <item x="57"/>
        <item x="83"/>
        <item x="11"/>
        <item x="114"/>
        <item x="108"/>
        <item m="1" x="154"/>
        <item m="1" x="155"/>
        <item x="44"/>
        <item x="69"/>
        <item x="70"/>
        <item x="48"/>
        <item m="1" x="156"/>
        <item x="15"/>
        <item x="119"/>
        <item m="1" x="159"/>
        <item x="107"/>
        <item m="1" x="160"/>
        <item x="21"/>
        <item x="121"/>
        <item x="124"/>
        <item x="125"/>
        <item x="105"/>
        <item m="1" x="161"/>
        <item m="1" x="162"/>
        <item x="126"/>
        <item x="65"/>
        <item m="1" x="163"/>
        <item m="1" x="164"/>
        <item x="94"/>
        <item x="93"/>
        <item x="51"/>
        <item m="1" x="165"/>
        <item x="23"/>
        <item x="29"/>
        <item x="20"/>
        <item x="49"/>
        <item x="130"/>
        <item x="7"/>
        <item x="60"/>
        <item x="133"/>
        <item x="66"/>
        <item x="22"/>
        <item x="111"/>
        <item m="1" x="142"/>
        <item x="24"/>
        <item x="43"/>
        <item x="25"/>
        <item x="39"/>
        <item x="134"/>
        <item x="78"/>
        <item x="10"/>
        <item x="129"/>
        <item x="128"/>
        <item x="109"/>
        <item x="100"/>
        <item x="117"/>
        <item x="116"/>
        <item x="74"/>
        <item x="82"/>
        <item x="18"/>
        <item x="90"/>
        <item x="16"/>
        <item x="138"/>
        <item x="92"/>
        <item x="46"/>
        <item x="103"/>
        <item x="75"/>
        <item m="1" x="144"/>
        <item x="85"/>
        <item x="113"/>
        <item x="81"/>
        <item x="96"/>
        <item m="1" x="145"/>
        <item x="123"/>
        <item x="95"/>
        <item x="6"/>
        <item x="98"/>
        <item m="1" x="146"/>
        <item m="1" x="147"/>
        <item x="34"/>
        <item x="122"/>
        <item x="27"/>
        <item x="136"/>
        <item m="1" x="148"/>
        <item x="137"/>
        <item x="58"/>
        <item x="76"/>
        <item x="3"/>
        <item x="118"/>
        <item x="80"/>
        <item x="38"/>
        <item x="28"/>
        <item x="40"/>
        <item m="1" x="141"/>
        <item x="30"/>
        <item x="31"/>
        <item x="54"/>
        <item x="56"/>
        <item x="26"/>
        <item m="1" x="140"/>
        <item x="10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67">
        <item m="1" x="56"/>
        <item x="50"/>
        <item x="46"/>
        <item m="1" x="58"/>
        <item x="42"/>
        <item x="41"/>
        <item m="1" x="57"/>
        <item x="44"/>
        <item x="12"/>
        <item m="1" x="61"/>
        <item x="34"/>
        <item x="33"/>
        <item x="28"/>
        <item x="30"/>
        <item x="29"/>
        <item x="19"/>
        <item x="20"/>
        <item x="10"/>
        <item x="17"/>
        <item x="32"/>
        <item x="35"/>
        <item x="26"/>
        <item x="37"/>
        <item x="52"/>
        <item x="39"/>
        <item x="15"/>
        <item x="53"/>
        <item x="25"/>
        <item x="43"/>
        <item x="22"/>
        <item x="6"/>
        <item x="14"/>
        <item x="51"/>
        <item x="5"/>
        <item x="38"/>
        <item x="4"/>
        <item m="1" x="62"/>
        <item x="23"/>
        <item x="3"/>
        <item x="0"/>
        <item x="21"/>
        <item x="16"/>
        <item x="1"/>
        <item x="8"/>
        <item x="18"/>
        <item x="11"/>
        <item x="24"/>
        <item x="55"/>
        <item m="1" x="65"/>
        <item m="1" x="66"/>
        <item x="40"/>
        <item m="1" x="63"/>
        <item m="1" x="64"/>
        <item x="2"/>
        <item m="1" x="60"/>
        <item x="45"/>
        <item x="49"/>
        <item x="9"/>
        <item m="1" x="59"/>
        <item x="13"/>
        <item x="31"/>
        <item x="36"/>
        <item x="7"/>
        <item x="48"/>
        <item x="27"/>
        <item x="54"/>
        <item x="4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multipleItemSelectionAllowed="1" showAll="0" defaultSubtotal="0">
      <items count="4">
        <item h="1" x="2"/>
        <item x="1"/>
        <item h="1" x="0"/>
        <item h="1" m="1"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0">
        <item x="1"/>
        <item h="1" x="3"/>
        <item h="1" x="4"/>
        <item h="1" x="0"/>
        <item h="1" x="2"/>
        <item h="1" m="1" x="6"/>
        <item h="1" x="5"/>
        <item h="1" m="1" x="7"/>
        <item h="1" m="1" x="8"/>
        <item h="1" m="1" x="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3">
        <item x="18"/>
        <item x="28"/>
        <item x="37"/>
        <item x="2"/>
        <item x="15"/>
        <item x="19"/>
        <item x="41"/>
        <item x="31"/>
        <item x="13"/>
        <item x="0"/>
        <item x="7"/>
        <item x="1"/>
        <item x="3"/>
        <item x="16"/>
        <item x="10"/>
        <item x="24"/>
        <item x="5"/>
        <item x="17"/>
        <item x="6"/>
        <item x="11"/>
        <item x="32"/>
        <item x="14"/>
        <item x="38"/>
        <item x="20"/>
        <item x="27"/>
        <item x="23"/>
        <item x="33"/>
        <item x="9"/>
        <item x="29"/>
        <item x="40"/>
        <item x="21"/>
        <item x="22"/>
        <item x="25"/>
        <item x="35"/>
        <item x="12"/>
        <item x="39"/>
        <item x="4"/>
        <item x="26"/>
        <item m="1" x="42"/>
        <item x="8"/>
        <item x="30"/>
        <item x="34"/>
        <item x="36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7">
    <field x="1"/>
    <field x="2"/>
    <field x="0"/>
    <field x="3"/>
    <field x="5"/>
    <field x="6"/>
    <field x="4"/>
  </rowFields>
  <rowItems count="4">
    <i>
      <x v="36"/>
      <x v="232"/>
      <x v="5"/>
      <x v="53"/>
      <x/>
      <x v="13"/>
      <x v="1"/>
    </i>
    <i>
      <x v="46"/>
      <x v="249"/>
      <x v="29"/>
      <x v="60"/>
      <x/>
      <x v="4"/>
      <x v="1"/>
    </i>
    <i>
      <x v="73"/>
      <x v="256"/>
      <x v="38"/>
      <x v="53"/>
      <x/>
      <x v="10"/>
      <x v="1"/>
    </i>
    <i>
      <x v="129"/>
      <x v="250"/>
      <x v="31"/>
      <x v="60"/>
      <x/>
      <x v="10"/>
      <x v="1"/>
    </i>
  </rowItems>
  <colItems count="1">
    <i/>
  </colItems>
  <formats count="2">
    <format dxfId="106">
      <pivotArea field="1" type="button" dataOnly="0" labelOnly="1" outline="0" axis="axisRow" fieldPosition="0"/>
    </format>
    <format dxfId="105">
      <pivotArea dataOnly="0" labelOnly="1" outline="0" fieldPosition="0">
        <references count="1">
          <reference field="1" count="1">
            <x v="427"/>
          </reference>
        </references>
      </pivotArea>
    </format>
  </formats>
  <pivotTableStyleInfo name="PivotStyleMedium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INSCALF" cacheId="572" applyNumberFormats="0" applyBorderFormats="0" applyFontFormats="0" applyPatternFormats="0" applyAlignmentFormats="0" applyWidthHeightFormats="1" dataCaption="Valores" updatedVersion="8" minRefreshableVersion="3" useAutoFormatting="1" rowGrandTotals="0" colGrandTotals="0" itemPrintTitles="1" createdVersion="5" indent="0" compact="0" compactData="0" multipleFieldFilters="0">
  <location ref="B2:H166" firstHeaderRow="1" firstDataRow="1" firstDataCol="7"/>
  <pivotFields count="7">
    <pivotField axis="axisRow" compact="0" outline="0" showAll="0" defaultSubtotal="0">
      <items count="181">
        <item x="163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m="1" x="180"/>
        <item m="1" x="173"/>
        <item m="1" x="169"/>
        <item m="1" x="167"/>
        <item m="1" x="164"/>
        <item m="1" x="179"/>
        <item m="1" x="176"/>
        <item m="1" x="175"/>
        <item m="1" x="171"/>
        <item m="1" x="170"/>
        <item m="1" x="165"/>
        <item m="1" x="177"/>
        <item m="1" x="172"/>
        <item m="1" x="166"/>
        <item m="1" x="178"/>
        <item m="1" x="174"/>
        <item m="1" x="168"/>
        <item x="29"/>
        <item x="43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25">
        <item m="1" x="201"/>
        <item x="1"/>
        <item x="2"/>
        <item m="1" x="150"/>
        <item x="52"/>
        <item x="18"/>
        <item m="1" x="138"/>
        <item m="1" x="188"/>
        <item m="1" x="222"/>
        <item x="49"/>
        <item x="80"/>
        <item m="1" x="223"/>
        <item x="13"/>
        <item m="1" x="162"/>
        <item m="1" x="144"/>
        <item x="12"/>
        <item m="1" x="210"/>
        <item m="1" x="146"/>
        <item x="89"/>
        <item x="87"/>
        <item x="44"/>
        <item x="125"/>
        <item m="1" x="218"/>
        <item m="1" x="157"/>
        <item m="1" x="204"/>
        <item m="1" x="170"/>
        <item m="1" x="145"/>
        <item m="1" x="199"/>
        <item x="118"/>
        <item x="102"/>
        <item m="1" x="184"/>
        <item m="1" x="207"/>
        <item x="124"/>
        <item m="1" x="185"/>
        <item m="1" x="168"/>
        <item m="1" x="180"/>
        <item m="1" x="151"/>
        <item x="20"/>
        <item x="24"/>
        <item x="41"/>
        <item x="74"/>
        <item x="6"/>
        <item x="51"/>
        <item m="1" x="202"/>
        <item x="42"/>
        <item x="36"/>
        <item m="1" x="152"/>
        <item m="1" x="177"/>
        <item m="1" x="161"/>
        <item m="1" x="174"/>
        <item x="14"/>
        <item x="71"/>
        <item x="57"/>
        <item x="7"/>
        <item x="0"/>
        <item m="1" x="191"/>
        <item x="103"/>
        <item m="1" x="186"/>
        <item x="130"/>
        <item x="61"/>
        <item x="72"/>
        <item x="31"/>
        <item m="1" x="182"/>
        <item m="1" x="134"/>
        <item m="1" x="211"/>
        <item m="1" x="183"/>
        <item m="1" x="196"/>
        <item m="1" x="158"/>
        <item m="1" x="155"/>
        <item m="1" x="147"/>
        <item m="1" x="164"/>
        <item m="1" x="190"/>
        <item m="1" x="167"/>
        <item x="75"/>
        <item m="1" x="195"/>
        <item m="1" x="173"/>
        <item m="1" x="140"/>
        <item x="55"/>
        <item m="1" x="192"/>
        <item x="53"/>
        <item m="1" x="224"/>
        <item m="1" x="221"/>
        <item x="94"/>
        <item m="1" x="159"/>
        <item m="1" x="193"/>
        <item m="1" x="166"/>
        <item m="1" x="217"/>
        <item m="1" x="142"/>
        <item m="1" x="165"/>
        <item m="1" x="194"/>
        <item m="1" x="179"/>
        <item m="1" x="136"/>
        <item m="1" x="189"/>
        <item m="1" x="172"/>
        <item m="1" x="143"/>
        <item m="1" x="200"/>
        <item x="84"/>
        <item m="1" x="153"/>
        <item m="1" x="215"/>
        <item m="1" x="216"/>
        <item m="1" x="141"/>
        <item m="1" x="213"/>
        <item x="90"/>
        <item m="1" x="154"/>
        <item x="8"/>
        <item m="1" x="205"/>
        <item m="1" x="133"/>
        <item x="132"/>
        <item m="1" x="178"/>
        <item m="1" x="171"/>
        <item x="28"/>
        <item x="27"/>
        <item m="1" x="220"/>
        <item x="119"/>
        <item m="1" x="198"/>
        <item m="1" x="137"/>
        <item m="1" x="163"/>
        <item x="4"/>
        <item m="1" x="209"/>
        <item x="127"/>
        <item m="1" x="206"/>
        <item x="77"/>
        <item x="114"/>
        <item x="123"/>
        <item x="122"/>
        <item m="1" x="208"/>
        <item x="3"/>
        <item x="59"/>
        <item x="69"/>
        <item x="16"/>
        <item m="1" x="139"/>
        <item m="1" x="214"/>
        <item x="79"/>
        <item x="64"/>
        <item m="1" x="160"/>
        <item x="105"/>
        <item x="43"/>
        <item m="1" x="156"/>
        <item x="78"/>
        <item m="1" x="148"/>
        <item m="1" x="176"/>
        <item x="86"/>
        <item x="56"/>
        <item x="128"/>
        <item x="48"/>
        <item m="1" x="187"/>
        <item x="100"/>
        <item x="45"/>
        <item x="101"/>
        <item x="110"/>
        <item m="1" x="203"/>
        <item m="1" x="197"/>
        <item m="1" x="181"/>
        <item m="1" x="169"/>
        <item m="1" x="175"/>
        <item m="1" x="149"/>
        <item x="129"/>
        <item m="1" x="212"/>
        <item m="1" x="219"/>
        <item m="1" x="135"/>
        <item x="5"/>
        <item x="9"/>
        <item x="10"/>
        <item x="11"/>
        <item x="15"/>
        <item x="17"/>
        <item x="19"/>
        <item x="21"/>
        <item x="22"/>
        <item x="23"/>
        <item x="25"/>
        <item x="26"/>
        <item x="29"/>
        <item x="30"/>
        <item x="32"/>
        <item x="33"/>
        <item x="34"/>
        <item x="35"/>
        <item x="37"/>
        <item x="38"/>
        <item x="39"/>
        <item x="40"/>
        <item x="46"/>
        <item x="47"/>
        <item x="50"/>
        <item x="54"/>
        <item x="58"/>
        <item x="60"/>
        <item x="62"/>
        <item x="63"/>
        <item x="65"/>
        <item x="66"/>
        <item x="67"/>
        <item x="68"/>
        <item x="70"/>
        <item x="73"/>
        <item x="76"/>
        <item x="81"/>
        <item x="82"/>
        <item x="83"/>
        <item x="85"/>
        <item x="88"/>
        <item x="91"/>
        <item x="92"/>
        <item x="93"/>
        <item x="95"/>
        <item x="96"/>
        <item x="97"/>
        <item x="98"/>
        <item x="99"/>
        <item x="104"/>
        <item x="106"/>
        <item x="107"/>
        <item x="108"/>
        <item x="109"/>
        <item x="111"/>
        <item x="112"/>
        <item x="113"/>
        <item x="115"/>
        <item x="116"/>
        <item x="117"/>
        <item x="120"/>
        <item x="121"/>
        <item x="126"/>
        <item x="13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ascending" defaultSubtotal="0">
      <items count="305">
        <item x="157"/>
        <item x="159"/>
        <item x="40"/>
        <item x="23"/>
        <item m="1" x="176"/>
        <item m="1" x="244"/>
        <item x="103"/>
        <item x="80"/>
        <item m="1" x="248"/>
        <item x="74"/>
        <item m="1" x="167"/>
        <item x="69"/>
        <item m="1" x="245"/>
        <item m="1" x="265"/>
        <item m="1" x="234"/>
        <item x="4"/>
        <item m="1" x="213"/>
        <item x="89"/>
        <item m="1" x="200"/>
        <item x="86"/>
        <item x="121"/>
        <item m="1" x="164"/>
        <item m="1" x="270"/>
        <item x="101"/>
        <item m="1" x="208"/>
        <item m="1" x="291"/>
        <item m="1" x="292"/>
        <item x="7"/>
        <item m="1" x="253"/>
        <item x="149"/>
        <item m="1" x="281"/>
        <item x="72"/>
        <item m="1" x="172"/>
        <item m="1" x="221"/>
        <item m="1" x="300"/>
        <item m="1" x="237"/>
        <item m="1" x="160"/>
        <item x="0"/>
        <item x="115"/>
        <item m="1" x="254"/>
        <item m="1" x="256"/>
        <item x="146"/>
        <item m="1" x="209"/>
        <item x="49"/>
        <item x="158"/>
        <item x="85"/>
        <item m="1" x="204"/>
        <item x="15"/>
        <item x="106"/>
        <item m="1" x="269"/>
        <item x="154"/>
        <item m="1" x="173"/>
        <item m="1" x="181"/>
        <item x="100"/>
        <item m="1" x="232"/>
        <item m="1" x="268"/>
        <item x="130"/>
        <item x="127"/>
        <item m="1" x="195"/>
        <item x="75"/>
        <item m="1" x="210"/>
        <item x="32"/>
        <item x="29"/>
        <item x="62"/>
        <item x="25"/>
        <item m="1" x="190"/>
        <item m="1" x="235"/>
        <item m="1" x="240"/>
        <item m="1" x="222"/>
        <item x="54"/>
        <item x="97"/>
        <item m="1" x="250"/>
        <item m="1" x="298"/>
        <item m="1" x="207"/>
        <item m="1" x="252"/>
        <item m="1" x="212"/>
        <item x="34"/>
        <item m="1" x="289"/>
        <item x="93"/>
        <item x="10"/>
        <item m="1" x="302"/>
        <item x="84"/>
        <item m="1" x="272"/>
        <item x="138"/>
        <item x="133"/>
        <item x="8"/>
        <item m="1" x="206"/>
        <item x="117"/>
        <item x="17"/>
        <item x="16"/>
        <item x="65"/>
        <item m="1" x="203"/>
        <item x="155"/>
        <item x="9"/>
        <item x="76"/>
        <item x="129"/>
        <item m="1" x="198"/>
        <item x="128"/>
        <item x="24"/>
        <item x="94"/>
        <item m="1" x="217"/>
        <item x="148"/>
        <item x="70"/>
        <item m="1" x="216"/>
        <item m="1" x="231"/>
        <item m="1" x="211"/>
        <item m="1" x="170"/>
        <item x="98"/>
        <item m="1" x="274"/>
        <item x="44"/>
        <item x="108"/>
        <item m="1" x="189"/>
        <item x="12"/>
        <item x="5"/>
        <item m="1" x="199"/>
        <item m="1" x="188"/>
        <item m="1" x="184"/>
        <item x="67"/>
        <item x="110"/>
        <item m="1" x="168"/>
        <item m="1" x="224"/>
        <item x="60"/>
        <item m="1" x="178"/>
        <item x="68"/>
        <item m="1" x="241"/>
        <item m="1" x="261"/>
        <item x="81"/>
        <item x="88"/>
        <item m="1" x="249"/>
        <item m="1" x="246"/>
        <item x="36"/>
        <item m="1" x="187"/>
        <item m="1" x="297"/>
        <item x="27"/>
        <item x="156"/>
        <item m="1" x="304"/>
        <item x="50"/>
        <item x="31"/>
        <item x="142"/>
        <item m="1" x="282"/>
        <item m="1" x="279"/>
        <item m="1" x="179"/>
        <item m="1" x="165"/>
        <item m="1" x="182"/>
        <item x="77"/>
        <item m="1" x="290"/>
        <item x="112"/>
        <item x="132"/>
        <item m="1" x="264"/>
        <item m="1" x="193"/>
        <item m="1" x="277"/>
        <item m="1" x="230"/>
        <item x="19"/>
        <item x="61"/>
        <item x="64"/>
        <item x="35"/>
        <item m="1" x="218"/>
        <item m="1" x="283"/>
        <item m="1" x="286"/>
        <item m="1" x="180"/>
        <item x="3"/>
        <item x="145"/>
        <item x="144"/>
        <item x="20"/>
        <item x="39"/>
        <item m="1" x="299"/>
        <item m="1" x="175"/>
        <item m="1" x="267"/>
        <item x="18"/>
        <item x="48"/>
        <item x="104"/>
        <item m="1" x="233"/>
        <item x="6"/>
        <item x="150"/>
        <item m="1" x="239"/>
        <item m="1" x="220"/>
        <item m="1" x="197"/>
        <item m="1" x="285"/>
        <item x="46"/>
        <item m="1" x="202"/>
        <item m="1" x="174"/>
        <item m="1" x="276"/>
        <item x="59"/>
        <item x="47"/>
        <item m="1" x="162"/>
        <item x="118"/>
        <item x="119"/>
        <item x="137"/>
        <item m="1" x="226"/>
        <item m="1" x="163"/>
        <item x="109"/>
        <item m="1" x="280"/>
        <item x="58"/>
        <item m="1" x="177"/>
        <item x="122"/>
        <item m="1" x="263"/>
        <item m="1" x="255"/>
        <item x="87"/>
        <item x="105"/>
        <item x="66"/>
        <item x="120"/>
        <item x="22"/>
        <item x="141"/>
        <item m="1" x="288"/>
        <item x="116"/>
        <item x="2"/>
        <item x="56"/>
        <item x="143"/>
        <item x="42"/>
        <item m="1" x="201"/>
        <item m="1" x="303"/>
        <item x="13"/>
        <item x="45"/>
        <item x="41"/>
        <item x="53"/>
        <item x="63"/>
        <item m="1" x="262"/>
        <item x="37"/>
        <item m="1" x="257"/>
        <item m="1" x="251"/>
        <item x="57"/>
        <item x="125"/>
        <item x="83"/>
        <item m="1" x="214"/>
        <item x="33"/>
        <item m="1" x="293"/>
        <item x="1"/>
        <item m="1" x="191"/>
        <item m="1" x="260"/>
        <item x="134"/>
        <item m="1" x="227"/>
        <item m="1" x="242"/>
        <item x="55"/>
        <item x="136"/>
        <item x="11"/>
        <item x="30"/>
        <item m="1" x="266"/>
        <item m="1" x="287"/>
        <item m="1" x="294"/>
        <item m="1" x="275"/>
        <item m="1" x="166"/>
        <item m="1" x="219"/>
        <item m="1" x="183"/>
        <item m="1" x="278"/>
        <item x="73"/>
        <item x="151"/>
        <item x="113"/>
        <item x="124"/>
        <item m="1" x="185"/>
        <item x="79"/>
        <item m="1" x="236"/>
        <item m="1" x="301"/>
        <item x="92"/>
        <item x="126"/>
        <item x="147"/>
        <item x="107"/>
        <item m="1" x="171"/>
        <item x="152"/>
        <item x="91"/>
        <item x="43"/>
        <item m="1" x="194"/>
        <item m="1" x="229"/>
        <item x="78"/>
        <item x="153"/>
        <item m="1" x="223"/>
        <item x="114"/>
        <item x="14"/>
        <item m="1" x="161"/>
        <item x="71"/>
        <item m="1" x="225"/>
        <item x="111"/>
        <item x="38"/>
        <item x="99"/>
        <item m="1" x="295"/>
        <item x="123"/>
        <item m="1" x="186"/>
        <item x="90"/>
        <item x="28"/>
        <item m="1" x="258"/>
        <item x="96"/>
        <item x="26"/>
        <item x="82"/>
        <item m="1" x="215"/>
        <item m="1" x="296"/>
        <item m="1" x="243"/>
        <item m="1" x="271"/>
        <item x="51"/>
        <item m="1" x="238"/>
        <item m="1" x="259"/>
        <item m="1" x="284"/>
        <item m="1" x="247"/>
        <item x="135"/>
        <item x="95"/>
        <item m="1" x="273"/>
        <item x="131"/>
        <item m="1" x="169"/>
        <item x="102"/>
        <item m="1" x="205"/>
        <item x="140"/>
        <item x="139"/>
        <item m="1" x="196"/>
        <item x="52"/>
        <item m="1" x="228"/>
        <item x="21"/>
        <item m="1" x="19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" outline="0" showAll="0" defaultSubtotal="0">
      <items count="66">
        <item x="56"/>
        <item x="52"/>
        <item x="15"/>
        <item m="1" x="63"/>
        <item m="1" x="58"/>
        <item x="9"/>
        <item x="40"/>
        <item x="0"/>
        <item x="53"/>
        <item x="10"/>
        <item x="33"/>
        <item x="29"/>
        <item x="4"/>
        <item x="28"/>
        <item x="43"/>
        <item x="45"/>
        <item x="30"/>
        <item x="39"/>
        <item x="11"/>
        <item x="34"/>
        <item x="44"/>
        <item x="24"/>
        <item x="48"/>
        <item x="42"/>
        <item x="37"/>
        <item x="50"/>
        <item x="27"/>
        <item x="41"/>
        <item x="6"/>
        <item x="3"/>
        <item x="23"/>
        <item x="1"/>
        <item x="25"/>
        <item x="7"/>
        <item x="2"/>
        <item x="18"/>
        <item x="16"/>
        <item x="21"/>
        <item x="19"/>
        <item x="20"/>
        <item x="5"/>
        <item m="1" x="65"/>
        <item m="1" x="60"/>
        <item m="1" x="64"/>
        <item m="1" x="59"/>
        <item m="1" x="62"/>
        <item x="57"/>
        <item x="12"/>
        <item x="51"/>
        <item m="1" x="61"/>
        <item x="14"/>
        <item x="31"/>
        <item x="38"/>
        <item x="32"/>
        <item x="26"/>
        <item x="8"/>
        <item x="36"/>
        <item x="49"/>
        <item x="13"/>
        <item x="55"/>
        <item x="54"/>
        <item x="17"/>
        <item x="22"/>
        <item x="35"/>
        <item x="46"/>
        <item x="4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">
        <item x="1"/>
        <item x="0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9">
        <item m="1" x="7"/>
        <item m="1" x="8"/>
        <item x="2"/>
        <item m="1" x="6"/>
        <item x="3"/>
        <item x="4"/>
        <item x="1"/>
        <item x="0"/>
        <item x="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5">
        <item m="1" x="44"/>
        <item x="43"/>
        <item x="4"/>
        <item x="15"/>
        <item x="6"/>
        <item x="31"/>
        <item x="11"/>
        <item x="3"/>
        <item x="21"/>
        <item x="0"/>
        <item x="1"/>
        <item x="2"/>
        <item x="5"/>
        <item x="7"/>
        <item x="8"/>
        <item x="9"/>
        <item x="10"/>
        <item x="12"/>
        <item x="13"/>
        <item x="14"/>
        <item x="16"/>
        <item x="17"/>
        <item x="18"/>
        <item x="19"/>
        <item x="20"/>
        <item x="22"/>
        <item x="24"/>
        <item x="25"/>
        <item x="26"/>
        <item x="27"/>
        <item x="28"/>
        <item x="29"/>
        <item x="30"/>
        <item x="32"/>
        <item x="33"/>
        <item x="34"/>
        <item x="35"/>
        <item x="36"/>
        <item x="37"/>
        <item x="38"/>
        <item x="39"/>
        <item x="40"/>
        <item x="41"/>
        <item x="23"/>
        <item x="42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7">
    <field x="2"/>
    <field x="1"/>
    <field x="0"/>
    <field x="4"/>
    <field x="3"/>
    <field x="5"/>
    <field x="6"/>
  </rowFields>
  <rowItems count="164">
    <i>
      <x/>
      <x v="224"/>
      <x v="179"/>
      <x/>
      <x/>
      <x v="7"/>
      <x v="24"/>
    </i>
    <i>
      <x v="1"/>
      <x v="107"/>
      <x/>
      <x v="2"/>
      <x v="46"/>
      <x v="8"/>
      <x v="1"/>
    </i>
    <i>
      <x v="2"/>
      <x v="178"/>
      <x v="41"/>
      <x v="1"/>
      <x v="40"/>
      <x v="2"/>
      <x v="17"/>
    </i>
    <i>
      <x v="3"/>
      <x v="167"/>
      <x v="24"/>
      <x/>
      <x v="38"/>
      <x v="5"/>
      <x v="15"/>
    </i>
    <i>
      <x v="6"/>
      <x v="18"/>
      <x v="104"/>
      <x v="1"/>
      <x v="16"/>
      <x v="7"/>
      <x v="31"/>
    </i>
    <i>
      <x v="7"/>
      <x v="104"/>
      <x v="81"/>
      <x v="1"/>
      <x v="33"/>
      <x v="6"/>
      <x v="20"/>
    </i>
    <i>
      <x v="9"/>
      <x v="190"/>
      <x v="75"/>
      <x/>
      <x v="12"/>
      <x v="7"/>
      <x v="2"/>
    </i>
    <i>
      <x v="11"/>
      <x v="59"/>
      <x v="70"/>
      <x v="1"/>
      <x v="10"/>
      <x v="7"/>
      <x v="2"/>
    </i>
    <i>
      <x v="15"/>
      <x v="117"/>
      <x v="5"/>
      <x/>
      <x v="12"/>
      <x v="7"/>
      <x v="2"/>
    </i>
    <i>
      <x v="17"/>
      <x v="196"/>
      <x v="90"/>
      <x v="1"/>
      <x v="17"/>
      <x v="7"/>
      <x v="2"/>
    </i>
    <i>
      <x v="19"/>
      <x v="195"/>
      <x v="87"/>
      <x v="1"/>
      <x v="32"/>
      <x v="6"/>
      <x v="43"/>
    </i>
    <i>
      <x v="20"/>
      <x v="210"/>
      <x v="141"/>
      <x/>
      <x v="48"/>
      <x v="6"/>
      <x v="24"/>
    </i>
    <i>
      <x v="23"/>
      <x v="19"/>
      <x v="102"/>
      <x v="1"/>
      <x v="14"/>
      <x v="7"/>
      <x v="2"/>
    </i>
    <i>
      <x v="27"/>
      <x v="53"/>
      <x v="8"/>
      <x v="1"/>
      <x v="33"/>
      <x v="6"/>
      <x v="9"/>
    </i>
    <i>
      <x v="29"/>
      <x v="121"/>
      <x v="170"/>
      <x v="1"/>
      <x v="12"/>
      <x v="7"/>
      <x v="2"/>
    </i>
    <i>
      <x v="31"/>
      <x v="133"/>
      <x v="73"/>
      <x/>
      <x v="24"/>
      <x v="7"/>
      <x v="2"/>
    </i>
    <i>
      <x v="37"/>
      <x v="54"/>
      <x v="1"/>
      <x v="1"/>
      <x v="7"/>
      <x v="7"/>
      <x v="9"/>
    </i>
    <i>
      <x v="38"/>
      <x v="209"/>
      <x v="116"/>
      <x/>
      <x v="16"/>
      <x v="7"/>
      <x v="34"/>
    </i>
    <i>
      <x v="41"/>
      <x v="21"/>
      <x v="167"/>
      <x v="1"/>
      <x v="54"/>
      <x v="7"/>
      <x v="2"/>
    </i>
    <i>
      <x v="43"/>
      <x v="147"/>
      <x v="49"/>
      <x v="1"/>
      <x v="32"/>
      <x v="6"/>
      <x v="2"/>
    </i>
    <i>
      <x v="44"/>
      <x v="124"/>
      <x v="180"/>
      <x v="1"/>
      <x v="59"/>
      <x v="6"/>
      <x v="44"/>
    </i>
    <i>
      <x v="45"/>
      <x v="60"/>
      <x v="86"/>
      <x v="1"/>
      <x v="6"/>
      <x v="7"/>
      <x v="25"/>
    </i>
    <i>
      <x v="47"/>
      <x v="50"/>
      <x v="16"/>
      <x v="1"/>
      <x v="2"/>
      <x v="7"/>
      <x v="9"/>
    </i>
    <i>
      <x v="48"/>
      <x v="203"/>
      <x v="107"/>
      <x/>
      <x v="9"/>
      <x v="7"/>
      <x v="32"/>
    </i>
    <i>
      <x v="50"/>
      <x v="58"/>
      <x v="176"/>
      <x v="1"/>
      <x v="59"/>
      <x v="6"/>
      <x v="2"/>
    </i>
    <i>
      <x v="53"/>
      <x v="141"/>
      <x v="101"/>
      <x/>
      <x v="13"/>
      <x v="7"/>
      <x v="30"/>
    </i>
    <i>
      <x v="56"/>
      <x v="215"/>
      <x v="150"/>
      <x v="1"/>
      <x v="56"/>
      <x v="7"/>
      <x v="2"/>
    </i>
    <i>
      <x v="57"/>
      <x v="213"/>
      <x v="147"/>
      <x/>
      <x v="33"/>
      <x v="6"/>
      <x v="2"/>
    </i>
    <i>
      <x v="59"/>
      <x v="191"/>
      <x v="76"/>
      <x v="1"/>
      <x v="21"/>
      <x v="7"/>
      <x v="2"/>
    </i>
    <i>
      <x v="61"/>
      <x v="61"/>
      <x v="33"/>
      <x v="1"/>
      <x v="40"/>
      <x v="2"/>
      <x v="9"/>
    </i>
    <i>
      <x v="62"/>
      <x v="110"/>
      <x v="30"/>
      <x/>
      <x v="39"/>
      <x v="2"/>
      <x v="6"/>
    </i>
    <i r="1">
      <x v="111"/>
      <x v="139"/>
      <x v="1"/>
      <x v="38"/>
      <x v="5"/>
      <x v="6"/>
    </i>
    <i>
      <x v="63"/>
      <x v="142"/>
      <x v="63"/>
      <x/>
      <x v="53"/>
      <x v="7"/>
      <x v="20"/>
    </i>
    <i>
      <x v="64"/>
      <x v="169"/>
      <x v="26"/>
      <x/>
      <x v="36"/>
      <x v="4"/>
      <x v="2"/>
    </i>
    <i>
      <x v="69"/>
      <x v="184"/>
      <x v="54"/>
      <x/>
      <x v="29"/>
      <x v="6"/>
      <x v="2"/>
    </i>
    <i>
      <x v="70"/>
      <x v="199"/>
      <x v="98"/>
      <x v="1"/>
      <x v="10"/>
      <x v="7"/>
      <x v="29"/>
    </i>
    <i>
      <x v="76"/>
      <x v="174"/>
      <x v="35"/>
      <x v="1"/>
      <x v="40"/>
      <x v="2"/>
      <x v="9"/>
    </i>
    <i>
      <x v="78"/>
      <x v="132"/>
      <x v="94"/>
      <x v="1"/>
      <x v="51"/>
      <x v="7"/>
      <x v="2"/>
    </i>
    <i>
      <x v="79"/>
      <x v="162"/>
      <x v="11"/>
      <x v="1"/>
      <x v="9"/>
      <x v="7"/>
      <x v="9"/>
    </i>
    <i>
      <x v="81"/>
      <x v="51"/>
      <x v="85"/>
      <x v="1"/>
      <x v="2"/>
      <x v="7"/>
      <x v="8"/>
    </i>
    <i>
      <x v="83"/>
      <x v="220"/>
      <x v="159"/>
      <x v="1"/>
      <x v="38"/>
      <x v="5"/>
      <x v="9"/>
    </i>
    <i>
      <x v="84"/>
      <x v="216"/>
      <x v="153"/>
      <x/>
      <x v="16"/>
      <x v="7"/>
      <x v="2"/>
    </i>
    <i>
      <x v="85"/>
      <x v="104"/>
      <x v="9"/>
      <x v="1"/>
      <x v="55"/>
      <x v="7"/>
      <x v="9"/>
    </i>
    <i>
      <x v="87"/>
      <x v="146"/>
      <x v="118"/>
      <x/>
      <x v="54"/>
      <x v="7"/>
      <x v="35"/>
    </i>
    <i>
      <x v="88"/>
      <x v="164"/>
      <x v="18"/>
      <x v="1"/>
      <x v="40"/>
      <x v="2"/>
      <x v="11"/>
    </i>
    <i>
      <x v="89"/>
      <x v="53"/>
      <x v="17"/>
      <x v="1"/>
      <x v="36"/>
      <x v="4"/>
      <x v="13"/>
    </i>
    <i>
      <x v="90"/>
      <x v="122"/>
      <x v="156"/>
      <x/>
      <x v="21"/>
      <x v="7"/>
      <x v="2"/>
    </i>
    <i r="1">
      <x v="186"/>
      <x v="66"/>
      <x v="1"/>
      <x v="19"/>
      <x v="7"/>
      <x v="2"/>
    </i>
    <i>
      <x v="92"/>
      <x v="45"/>
      <x v="177"/>
      <x v="1"/>
      <x v="62"/>
      <x v="7"/>
      <x v="2"/>
    </i>
    <i>
      <x v="93"/>
      <x v="161"/>
      <x v="10"/>
      <x v="1"/>
      <x v="5"/>
      <x v="7"/>
      <x v="4"/>
    </i>
    <i>
      <x v="94"/>
      <x v="117"/>
      <x v="77"/>
      <x/>
      <x v="52"/>
      <x v="7"/>
      <x v="23"/>
    </i>
    <i>
      <x v="95"/>
      <x v="149"/>
      <x v="149"/>
      <x v="1"/>
      <x v="1"/>
      <x v="7"/>
      <x v="39"/>
    </i>
    <i>
      <x v="97"/>
      <x v="214"/>
      <x v="148"/>
      <x/>
      <x v="11"/>
      <x v="7"/>
      <x v="2"/>
    </i>
    <i>
      <x v="98"/>
      <x v="168"/>
      <x v="25"/>
      <x/>
      <x v="35"/>
      <x v="4"/>
      <x v="2"/>
    </i>
    <i r="2">
      <x v="59"/>
      <x/>
      <x v="16"/>
      <x v="7"/>
      <x v="2"/>
    </i>
    <i>
      <x v="99"/>
      <x v="10"/>
      <x v="95"/>
      <x/>
      <x v="23"/>
      <x v="7"/>
      <x v="2"/>
    </i>
    <i>
      <x v="101"/>
      <x v="119"/>
      <x v="169"/>
      <x v="1"/>
      <x v="33"/>
      <x v="6"/>
      <x v="4"/>
    </i>
    <i>
      <x v="102"/>
      <x v="188"/>
      <x v="71"/>
      <x/>
      <x v="63"/>
      <x v="7"/>
      <x v="2"/>
    </i>
    <i>
      <x v="107"/>
      <x v="96"/>
      <x v="99"/>
      <x/>
      <x v="14"/>
      <x v="7"/>
      <x v="2"/>
    </i>
    <i>
      <x v="109"/>
      <x v="39"/>
      <x v="44"/>
      <x v="1"/>
      <x v="50"/>
      <x v="6"/>
      <x v="2"/>
    </i>
    <i>
      <x v="110"/>
      <x v="82"/>
      <x v="109"/>
      <x/>
      <x v="10"/>
      <x v="7"/>
      <x v="5"/>
    </i>
    <i>
      <x v="112"/>
      <x v="15"/>
      <x v="13"/>
      <x/>
      <x v="47"/>
      <x v="6"/>
      <x v="9"/>
    </i>
    <i>
      <x v="113"/>
      <x v="160"/>
      <x v="6"/>
      <x/>
      <x v="40"/>
      <x v="2"/>
      <x v="12"/>
    </i>
    <i>
      <x v="117"/>
      <x v="187"/>
      <x v="68"/>
      <x v="1"/>
      <x v="13"/>
      <x v="7"/>
      <x v="21"/>
    </i>
    <i>
      <x v="118"/>
      <x v="206"/>
      <x v="111"/>
      <x/>
      <x v="64"/>
      <x v="6"/>
      <x v="2"/>
    </i>
    <i>
      <x v="121"/>
      <x v="77"/>
      <x v="61"/>
      <x v="1"/>
      <x v="5"/>
      <x v="7"/>
      <x v="2"/>
    </i>
    <i>
      <x v="123"/>
      <x v="129"/>
      <x v="69"/>
      <x v="1"/>
      <x v="21"/>
      <x v="7"/>
      <x v="22"/>
    </i>
    <i>
      <x v="126"/>
      <x v="45"/>
      <x v="82"/>
      <x v="1"/>
      <x v="30"/>
      <x v="6"/>
      <x v="24"/>
    </i>
    <i>
      <x v="127"/>
      <x v="73"/>
      <x v="89"/>
      <x/>
      <x v="27"/>
      <x v="6"/>
      <x v="26"/>
    </i>
    <i>
      <x v="130"/>
      <x v="176"/>
      <x v="37"/>
      <x/>
      <x v="38"/>
      <x v="5"/>
      <x v="9"/>
    </i>
    <i>
      <x v="133"/>
      <x v="170"/>
      <x v="28"/>
      <x v="1"/>
      <x v="35"/>
      <x v="4"/>
      <x v="2"/>
    </i>
    <i>
      <x v="134"/>
      <x v="104"/>
      <x v="178"/>
      <x v="1"/>
      <x v="59"/>
      <x v="6"/>
      <x v="2"/>
    </i>
    <i>
      <x v="136"/>
      <x v="182"/>
      <x v="50"/>
      <x v="1"/>
      <x v="54"/>
      <x v="7"/>
      <x v="2"/>
    </i>
    <i>
      <x v="137"/>
      <x v="173"/>
      <x v="32"/>
      <x/>
      <x v="39"/>
      <x v="2"/>
      <x v="9"/>
    </i>
    <i>
      <x v="138"/>
      <x v="222"/>
      <x v="163"/>
      <x v="1"/>
      <x v="19"/>
      <x v="7"/>
      <x v="17"/>
    </i>
    <i>
      <x v="144"/>
      <x v="192"/>
      <x v="78"/>
      <x v="1"/>
      <x v="11"/>
      <x v="7"/>
      <x v="23"/>
    </i>
    <i>
      <x v="146"/>
      <x v="12"/>
      <x v="113"/>
      <x v="1"/>
      <x v="19"/>
      <x v="7"/>
      <x v="2"/>
    </i>
    <i>
      <x v="147"/>
      <x v="181"/>
      <x v="152"/>
      <x v="1"/>
      <x v="8"/>
      <x v="7"/>
      <x v="2"/>
    </i>
    <i>
      <x v="152"/>
      <x v="165"/>
      <x v="20"/>
      <x v="1"/>
      <x v="61"/>
      <x v="7"/>
      <x v="9"/>
    </i>
    <i>
      <x v="153"/>
      <x v="45"/>
      <x v="62"/>
      <x v="1"/>
      <x v="51"/>
      <x v="7"/>
      <x v="2"/>
    </i>
    <i>
      <x v="154"/>
      <x v="50"/>
      <x v="65"/>
      <x v="1"/>
      <x v="16"/>
      <x v="7"/>
      <x v="2"/>
    </i>
    <i>
      <x v="155"/>
      <x v="175"/>
      <x v="36"/>
      <x v="1"/>
      <x v="40"/>
      <x v="2"/>
      <x v="9"/>
    </i>
    <i>
      <x v="160"/>
      <x v="126"/>
      <x v="4"/>
      <x v="1"/>
      <x v="29"/>
      <x v="6"/>
      <x v="7"/>
    </i>
    <i>
      <x v="161"/>
      <x v="32"/>
      <x v="166"/>
      <x v="1"/>
      <x v="55"/>
      <x v="7"/>
      <x v="2"/>
    </i>
    <i>
      <x v="162"/>
      <x v="123"/>
      <x v="165"/>
      <x v="1"/>
      <x v="48"/>
      <x v="6"/>
      <x v="2"/>
    </i>
    <i>
      <x v="163"/>
      <x v="5"/>
      <x v="21"/>
      <x v="1"/>
      <x v="35"/>
      <x v="4"/>
      <x v="2"/>
    </i>
    <i>
      <x v="164"/>
      <x v="45"/>
      <x v="40"/>
      <x v="1"/>
      <x v="40"/>
      <x v="2"/>
      <x v="17"/>
    </i>
    <i>
      <x v="168"/>
      <x v="129"/>
      <x v="19"/>
      <x v="1"/>
      <x v="40"/>
      <x v="2"/>
      <x v="14"/>
    </i>
    <i>
      <x v="169"/>
      <x v="20"/>
      <x v="48"/>
      <x v="1"/>
      <x v="21"/>
      <x v="7"/>
      <x v="2"/>
    </i>
    <i>
      <x v="170"/>
      <x v="102"/>
      <x v="105"/>
      <x v="1"/>
      <x v="15"/>
      <x v="7"/>
      <x v="22"/>
    </i>
    <i>
      <x v="172"/>
      <x v="41"/>
      <x v="7"/>
      <x v="1"/>
      <x v="28"/>
      <x v="6"/>
      <x v="9"/>
    </i>
    <i>
      <x v="173"/>
      <x v="143"/>
      <x v="171"/>
      <x v="1"/>
      <x v="53"/>
      <x v="7"/>
      <x v="2"/>
    </i>
    <i>
      <x v="178"/>
      <x v="44"/>
      <x v="46"/>
      <x v="1"/>
      <x v="30"/>
      <x v="6"/>
      <x v="2"/>
    </i>
    <i>
      <x v="182"/>
      <x v="185"/>
      <x v="60"/>
      <x/>
      <x v="13"/>
      <x v="7"/>
      <x v="2"/>
    </i>
    <i>
      <x v="183"/>
      <x v="136"/>
      <x v="47"/>
      <x/>
      <x v="21"/>
      <x v="7"/>
      <x v="14"/>
    </i>
    <i>
      <x v="185"/>
      <x v="148"/>
      <x v="119"/>
      <x v="1"/>
      <x v="57"/>
      <x v="7"/>
      <x v="34"/>
    </i>
    <i>
      <x v="186"/>
      <x v="29"/>
      <x v="120"/>
      <x v="1"/>
      <x v="26"/>
      <x v="6"/>
      <x v="36"/>
    </i>
    <i>
      <x v="187"/>
      <x v="219"/>
      <x v="158"/>
      <x v="1"/>
      <x v="60"/>
      <x v="7"/>
      <x v="41"/>
    </i>
    <i>
      <x v="190"/>
      <x v="205"/>
      <x v="110"/>
      <x/>
      <x v="50"/>
      <x v="6"/>
      <x v="2"/>
    </i>
    <i>
      <x v="192"/>
      <x v="129"/>
      <x v="58"/>
      <x v="1"/>
      <x v="16"/>
      <x v="7"/>
      <x v="2"/>
    </i>
    <i>
      <x v="194"/>
      <x v="135"/>
      <x v="142"/>
      <x v="1"/>
      <x v="19"/>
      <x v="7"/>
      <x v="38"/>
    </i>
    <i>
      <x v="197"/>
      <x v="40"/>
      <x v="88"/>
      <x v="1"/>
      <x v="53"/>
      <x v="7"/>
      <x v="2"/>
    </i>
    <i>
      <x v="198"/>
      <x v="202"/>
      <x v="106"/>
      <x/>
      <x v="15"/>
      <x v="7"/>
      <x v="32"/>
    </i>
    <i>
      <x v="199"/>
      <x v="127"/>
      <x v="67"/>
      <x/>
      <x v="18"/>
      <x v="7"/>
      <x v="21"/>
    </i>
    <i>
      <x v="200"/>
      <x v="56"/>
      <x v="121"/>
      <x v="1"/>
      <x v="25"/>
      <x v="7"/>
      <x v="37"/>
    </i>
    <i>
      <x v="201"/>
      <x v="37"/>
      <x v="23"/>
      <x v="1"/>
      <x v="38"/>
      <x v="5"/>
      <x v="9"/>
    </i>
    <i>
      <x v="202"/>
      <x v="221"/>
      <x v="162"/>
      <x/>
      <x v="54"/>
      <x v="7"/>
      <x v="8"/>
    </i>
    <i>
      <x v="204"/>
      <x v="20"/>
      <x v="117"/>
      <x v="1"/>
      <x v="22"/>
      <x v="7"/>
      <x v="2"/>
    </i>
    <i>
      <x v="205"/>
      <x v="2"/>
      <x v="3"/>
      <x v="1"/>
      <x v="34"/>
      <x v="6"/>
      <x v="11"/>
    </i>
    <i>
      <x v="206"/>
      <x v="4"/>
      <x v="56"/>
      <x v="1"/>
      <x v="11"/>
      <x v="7"/>
      <x v="3"/>
    </i>
    <i>
      <x v="207"/>
      <x v="124"/>
      <x v="164"/>
      <x v="1"/>
      <x v="48"/>
      <x v="6"/>
      <x v="42"/>
    </i>
    <i>
      <x v="208"/>
      <x v="180"/>
      <x v="140"/>
      <x v="1"/>
      <x v="62"/>
      <x v="7"/>
      <x v="2"/>
    </i>
    <i>
      <x v="211"/>
      <x v="104"/>
      <x v="14"/>
      <x v="1"/>
      <x v="58"/>
      <x v="7"/>
      <x v="9"/>
    </i>
    <i>
      <x v="212"/>
      <x v="15"/>
      <x v="45"/>
      <x/>
      <x v="50"/>
      <x v="6"/>
      <x v="2"/>
    </i>
    <i>
      <x v="213"/>
      <x v="179"/>
      <x v="42"/>
      <x v="1"/>
      <x v="37"/>
      <x v="5"/>
      <x v="18"/>
    </i>
    <i>
      <x v="214"/>
      <x v="9"/>
      <x v="53"/>
      <x/>
      <x v="13"/>
      <x v="7"/>
      <x v="19"/>
    </i>
    <i>
      <x v="215"/>
      <x v="52"/>
      <x v="64"/>
      <x v="1"/>
      <x v="10"/>
      <x v="7"/>
      <x v="2"/>
    </i>
    <i>
      <x v="217"/>
      <x v="117"/>
      <x v="38"/>
      <x/>
      <x v="37"/>
      <x v="5"/>
      <x v="9"/>
    </i>
    <i>
      <x v="220"/>
      <x v="79"/>
      <x v="57"/>
      <x v="1"/>
      <x v="33"/>
      <x v="6"/>
      <x v="2"/>
    </i>
    <i>
      <x v="221"/>
      <x v="211"/>
      <x v="145"/>
      <x/>
      <x v="24"/>
      <x v="7"/>
      <x v="2"/>
    </i>
    <i>
      <x v="222"/>
      <x v="12"/>
      <x v="84"/>
      <x v="1"/>
      <x v="9"/>
      <x v="7"/>
      <x v="2"/>
    </i>
    <i>
      <x v="224"/>
      <x v="54"/>
      <x v="34"/>
      <x v="1"/>
      <x v="40"/>
      <x v="2"/>
      <x v="9"/>
    </i>
    <i>
      <x v="226"/>
      <x v="1"/>
      <x v="2"/>
      <x v="1"/>
      <x v="31"/>
      <x v="6"/>
      <x v="10"/>
    </i>
    <i>
      <x v="229"/>
      <x v="217"/>
      <x v="154"/>
      <x/>
      <x v="35"/>
      <x v="4"/>
      <x v="2"/>
    </i>
    <i>
      <x v="232"/>
      <x v="42"/>
      <x v="55"/>
      <x v="1"/>
      <x v="29"/>
      <x v="6"/>
      <x v="2"/>
    </i>
    <i>
      <x v="233"/>
      <x v="218"/>
      <x v="157"/>
      <x v="1"/>
      <x v="50"/>
      <x v="6"/>
      <x v="40"/>
    </i>
    <i>
      <x v="234"/>
      <x v="163"/>
      <x v="12"/>
      <x v="1"/>
      <x v="18"/>
      <x v="7"/>
      <x v="2"/>
    </i>
    <i>
      <x v="235"/>
      <x v="172"/>
      <x v="31"/>
      <x/>
      <x v="38"/>
      <x v="5"/>
      <x v="2"/>
    </i>
    <i>
      <x v="244"/>
      <x v="186"/>
      <x v="74"/>
      <x v="1"/>
      <x v="31"/>
      <x v="6"/>
      <x v="2"/>
    </i>
    <i>
      <x v="245"/>
      <x v="21"/>
      <x v="172"/>
      <x v="1"/>
      <x v="40"/>
      <x v="2"/>
      <x v="4"/>
    </i>
    <i>
      <x v="246"/>
      <x v="208"/>
      <x v="114"/>
      <x v="1"/>
      <x v="14"/>
      <x v="7"/>
      <x v="2"/>
    </i>
    <i>
      <x v="247"/>
      <x v="73"/>
      <x v="144"/>
      <x/>
      <x v="30"/>
      <x v="6"/>
      <x v="17"/>
    </i>
    <i>
      <x v="249"/>
      <x v="128"/>
      <x v="80"/>
      <x v="1"/>
      <x v="19"/>
      <x v="7"/>
      <x v="2"/>
    </i>
    <i>
      <x v="252"/>
      <x v="50"/>
      <x v="93"/>
      <x v="1"/>
      <x v="62"/>
      <x v="7"/>
      <x v="27"/>
    </i>
    <i>
      <x v="253"/>
      <x v="212"/>
      <x v="146"/>
      <x v="1"/>
      <x v="53"/>
      <x v="7"/>
      <x v="2"/>
    </i>
    <i>
      <x v="254"/>
      <x v="223"/>
      <x v="168"/>
      <x v="1"/>
      <x v="57"/>
      <x v="7"/>
      <x v="4"/>
    </i>
    <i>
      <x v="255"/>
      <x v="204"/>
      <x v="108"/>
      <x/>
      <x v="19"/>
      <x v="7"/>
      <x v="2"/>
    </i>
    <i>
      <x v="257"/>
      <x v="45"/>
      <x v="173"/>
      <x v="1"/>
      <x v="15"/>
      <x v="7"/>
      <x v="4"/>
    </i>
    <i>
      <x v="258"/>
      <x v="138"/>
      <x v="92"/>
      <x v="1"/>
      <x v="19"/>
      <x v="7"/>
      <x v="2"/>
    </i>
    <i>
      <x v="259"/>
      <x v="181"/>
      <x v="43"/>
      <x v="1"/>
      <x v="5"/>
      <x v="7"/>
      <x v="2"/>
    </i>
    <i>
      <x v="262"/>
      <x v="193"/>
      <x v="79"/>
      <x v="1"/>
      <x v="17"/>
      <x v="7"/>
      <x v="2"/>
    </i>
    <i>
      <x v="263"/>
      <x v="44"/>
      <x v="175"/>
      <x v="1"/>
      <x v="34"/>
      <x v="6"/>
      <x v="43"/>
    </i>
    <i r="1">
      <x v="156"/>
      <x v="174"/>
      <x/>
      <x v="38"/>
      <x v="5"/>
      <x v="43"/>
    </i>
    <i>
      <x v="265"/>
      <x v="104"/>
      <x v="115"/>
      <x v="1"/>
      <x v="15"/>
      <x v="7"/>
      <x v="33"/>
    </i>
    <i>
      <x v="266"/>
      <x v="12"/>
      <x v="15"/>
      <x v="1"/>
      <x v="50"/>
      <x v="6"/>
      <x v="2"/>
    </i>
    <i>
      <x v="268"/>
      <x v="189"/>
      <x v="72"/>
      <x/>
      <x v="56"/>
      <x v="7"/>
      <x v="2"/>
    </i>
    <i>
      <x v="270"/>
      <x v="207"/>
      <x v="112"/>
      <x v="1"/>
      <x v="65"/>
      <x v="7"/>
      <x v="2"/>
    </i>
    <i>
      <x v="271"/>
      <x v="177"/>
      <x v="39"/>
      <x/>
      <x v="40"/>
      <x v="2"/>
      <x v="9"/>
    </i>
    <i>
      <x v="272"/>
      <x v="200"/>
      <x v="100"/>
      <x/>
      <x v="20"/>
      <x v="7"/>
      <x v="2"/>
    </i>
    <i>
      <x v="274"/>
      <x v="181"/>
      <x v="143"/>
      <x v="1"/>
      <x v="53"/>
      <x v="7"/>
      <x v="2"/>
    </i>
    <i>
      <x v="276"/>
      <x v="121"/>
      <x v="91"/>
      <x v="1"/>
      <x v="47"/>
      <x v="6"/>
      <x v="2"/>
    </i>
    <i>
      <x v="277"/>
      <x v="171"/>
      <x v="29"/>
      <x v="1"/>
      <x v="36"/>
      <x v="4"/>
      <x v="2"/>
    </i>
    <i>
      <x v="279"/>
      <x v="198"/>
      <x v="97"/>
      <x v="1"/>
      <x v="14"/>
      <x v="7"/>
      <x v="2"/>
    </i>
    <i>
      <x v="280"/>
      <x v="38"/>
      <x v="27"/>
      <x v="1"/>
      <x v="35"/>
      <x v="4"/>
      <x v="16"/>
    </i>
    <i>
      <x v="281"/>
      <x v="194"/>
      <x v="83"/>
      <x v="1"/>
      <x v="12"/>
      <x v="7"/>
      <x v="16"/>
    </i>
    <i>
      <x v="286"/>
      <x v="183"/>
      <x v="51"/>
      <x v="1"/>
      <x v="26"/>
      <x v="6"/>
      <x v="2"/>
    </i>
    <i>
      <x v="291"/>
      <x v="45"/>
      <x v="155"/>
      <x v="1"/>
      <x v="24"/>
      <x v="7"/>
      <x v="2"/>
    </i>
    <i>
      <x v="292"/>
      <x v="197"/>
      <x v="96"/>
      <x v="1"/>
      <x v="54"/>
      <x v="7"/>
      <x v="28"/>
    </i>
    <i>
      <x v="294"/>
      <x v="19"/>
      <x v="151"/>
      <x v="1"/>
      <x v="25"/>
      <x v="7"/>
      <x v="2"/>
    </i>
    <i>
      <x v="296"/>
      <x v="201"/>
      <x v="103"/>
      <x v="1"/>
      <x v="18"/>
      <x v="7"/>
      <x v="17"/>
    </i>
    <i>
      <x v="298"/>
      <x v="113"/>
      <x v="161"/>
      <x v="1"/>
      <x v="38"/>
      <x v="5"/>
      <x v="9"/>
    </i>
    <i>
      <x v="299"/>
      <x v="28"/>
      <x v="160"/>
      <x v="1"/>
      <x v="15"/>
      <x v="7"/>
      <x v="9"/>
    </i>
    <i>
      <x v="301"/>
      <x v="144"/>
      <x v="52"/>
      <x/>
      <x v="12"/>
      <x v="7"/>
      <x v="19"/>
    </i>
    <i>
      <x v="303"/>
      <x v="166"/>
      <x v="22"/>
      <x v="1"/>
      <x v="40"/>
      <x v="2"/>
      <x v="2"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600-000000000000}" name="TablaDinámica1" cacheId="563" applyNumberFormats="0" applyBorderFormats="0" applyFontFormats="0" applyPatternFormats="0" applyAlignmentFormats="0" applyWidthHeightFormats="1" dataCaption="Valores" updatedVersion="8" minRefreshableVersion="3" useAutoFormatting="1" rowGrandTotals="0" colGrandTotals="0" itemPrintTitles="1" createdVersion="5" indent="0" compact="0" compactData="0" multipleFieldFilters="0" fieldListSortAscending="1">
  <location ref="B2:H26" firstHeaderRow="1" firstDataRow="1" firstDataCol="7"/>
  <pivotFields count="7">
    <pivotField axis="axisRow" compact="0" outline="0" showAll="0" defaultSubtotal="0">
      <items count="168">
        <item x="12"/>
        <item x="0"/>
        <item x="1"/>
        <item x="4"/>
        <item x="59"/>
        <item x="36"/>
        <item x="64"/>
        <item x="32"/>
        <item x="50"/>
        <item x="115"/>
        <item x="88"/>
        <item x="110"/>
        <item x="91"/>
        <item x="131"/>
        <item x="5"/>
        <item x="101"/>
        <item x="19"/>
        <item x="2"/>
        <item m="1" x="149"/>
        <item x="13"/>
        <item x="42"/>
        <item m="1" x="150"/>
        <item x="97"/>
        <item m="1" x="151"/>
        <item m="1" x="152"/>
        <item x="77"/>
        <item x="8"/>
        <item x="14"/>
        <item m="1" x="153"/>
        <item x="45"/>
        <item x="67"/>
        <item x="127"/>
        <item x="52"/>
        <item x="87"/>
        <item x="33"/>
        <item x="53"/>
        <item x="106"/>
        <item x="71"/>
        <item x="72"/>
        <item x="57"/>
        <item x="83"/>
        <item x="11"/>
        <item x="108"/>
        <item m="1" x="154"/>
        <item m="1" x="155"/>
        <item x="44"/>
        <item x="69"/>
        <item x="70"/>
        <item x="48"/>
        <item m="1" x="156"/>
        <item x="15"/>
        <item x="119"/>
        <item m="1" x="157"/>
        <item m="1" x="158"/>
        <item m="1" x="159"/>
        <item x="41"/>
        <item x="9"/>
        <item x="47"/>
        <item x="120"/>
        <item x="107"/>
        <item x="86"/>
        <item m="1" x="160"/>
        <item x="21"/>
        <item x="84"/>
        <item x="55"/>
        <item x="121"/>
        <item x="124"/>
        <item x="125"/>
        <item x="105"/>
        <item x="112"/>
        <item m="1" x="161"/>
        <item m="1" x="162"/>
        <item x="126"/>
        <item x="65"/>
        <item m="1" x="163"/>
        <item m="1" x="164"/>
        <item x="94"/>
        <item x="93"/>
        <item x="51"/>
        <item m="1" x="165"/>
        <item x="23"/>
        <item x="29"/>
        <item x="20"/>
        <item x="49"/>
        <item x="130"/>
        <item x="79"/>
        <item x="7"/>
        <item x="60"/>
        <item x="133"/>
        <item x="66"/>
        <item x="22"/>
        <item x="111"/>
        <item m="1" x="140"/>
        <item x="24"/>
        <item x="135"/>
        <item x="43"/>
        <item x="25"/>
        <item x="39"/>
        <item x="132"/>
        <item x="134"/>
        <item x="78"/>
        <item x="10"/>
        <item x="37"/>
        <item x="68"/>
        <item x="129"/>
        <item x="128"/>
        <item x="109"/>
        <item x="100"/>
        <item x="104"/>
        <item x="117"/>
        <item x="116"/>
        <item m="1" x="141"/>
        <item x="74"/>
        <item x="82"/>
        <item x="18"/>
        <item x="90"/>
        <item x="16"/>
        <item x="138"/>
        <item x="92"/>
        <item x="46"/>
        <item x="61"/>
        <item m="1" x="167"/>
        <item x="139"/>
        <item m="1" x="166"/>
        <item x="35"/>
        <item x="114"/>
        <item x="103"/>
        <item x="75"/>
        <item m="1" x="142"/>
        <item x="85"/>
        <item x="113"/>
        <item x="81"/>
        <item x="96"/>
        <item m="1" x="143"/>
        <item x="123"/>
        <item x="95"/>
        <item x="6"/>
        <item x="98"/>
        <item m="1" x="144"/>
        <item m="1" x="145"/>
        <item x="34"/>
        <item x="122"/>
        <item x="27"/>
        <item x="136"/>
        <item m="1" x="146"/>
        <item x="63"/>
        <item x="62"/>
        <item x="137"/>
        <item x="58"/>
        <item x="76"/>
        <item x="3"/>
        <item x="118"/>
        <item x="80"/>
        <item x="38"/>
        <item x="28"/>
        <item x="40"/>
        <item x="73"/>
        <item x="99"/>
        <item x="89"/>
        <item x="30"/>
        <item x="31"/>
        <item x="54"/>
        <item x="56"/>
        <item x="26"/>
        <item x="102"/>
        <item x="17"/>
        <item m="1" x="147"/>
        <item m="1" x="14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ascending" defaultSubtotal="0">
      <items count="43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6"/>
        <item x="112"/>
        <item x="113"/>
        <item x="114"/>
        <item x="115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m="1" x="193"/>
        <item x="137"/>
        <item x="138"/>
        <item m="1" x="196"/>
        <item m="1" x="395"/>
        <item m="1" x="198"/>
        <item m="1" x="199"/>
        <item m="1" x="200"/>
        <item m="1" x="201"/>
        <item m="1" x="202"/>
        <item m="1" x="203"/>
        <item m="1" x="204"/>
        <item m="1" x="205"/>
        <item m="1" x="206"/>
        <item m="1" x="197"/>
        <item m="1" x="207"/>
        <item m="1" x="208"/>
        <item m="1" x="209"/>
        <item m="1" x="210"/>
        <item m="1" x="211"/>
        <item m="1" x="212"/>
        <item m="1" x="213"/>
        <item m="1" x="214"/>
        <item m="1" x="215"/>
        <item m="1" x="216"/>
        <item m="1" x="217"/>
        <item m="1" x="218"/>
        <item m="1" x="219"/>
        <item m="1" x="220"/>
        <item m="1" x="221"/>
        <item m="1" x="222"/>
        <item m="1" x="223"/>
        <item m="1" x="224"/>
        <item m="1" x="225"/>
        <item m="1" x="226"/>
        <item m="1" x="227"/>
        <item m="1" x="228"/>
        <item m="1" x="229"/>
        <item m="1" x="230"/>
        <item m="1" x="231"/>
        <item m="1" x="232"/>
        <item m="1" x="233"/>
        <item m="1" x="234"/>
        <item m="1" x="235"/>
        <item m="1" x="236"/>
        <item m="1" x="237"/>
        <item m="1" x="238"/>
        <item m="1" x="239"/>
        <item m="1" x="240"/>
        <item m="1" x="241"/>
        <item m="1" x="242"/>
        <item m="1" x="243"/>
        <item m="1" x="244"/>
        <item m="1" x="245"/>
        <item m="1" x="246"/>
        <item m="1" x="247"/>
        <item m="1" x="248"/>
        <item m="1" x="249"/>
        <item m="1" x="250"/>
        <item m="1" x="251"/>
        <item m="1" x="252"/>
        <item m="1" x="253"/>
        <item m="1" x="254"/>
        <item m="1" x="255"/>
        <item m="1" x="256"/>
        <item m="1" x="257"/>
        <item m="1" x="258"/>
        <item m="1" x="259"/>
        <item m="1" x="260"/>
        <item m="1" x="261"/>
        <item m="1" x="262"/>
        <item m="1" x="263"/>
        <item m="1" x="264"/>
        <item m="1" x="265"/>
        <item m="1" x="266"/>
        <item m="1" x="267"/>
        <item m="1" x="268"/>
        <item m="1" x="269"/>
        <item m="1" x="270"/>
        <item m="1" x="271"/>
        <item m="1" x="272"/>
        <item m="1" x="273"/>
        <item m="1" x="274"/>
        <item m="1" x="275"/>
        <item m="1" x="276"/>
        <item m="1" x="277"/>
        <item m="1" x="278"/>
        <item m="1" x="140"/>
        <item m="1" x="141"/>
        <item m="1" x="142"/>
        <item m="1" x="143"/>
        <item m="1" x="144"/>
        <item m="1" x="145"/>
        <item m="1" x="146"/>
        <item m="1" x="147"/>
        <item m="1" x="148"/>
        <item m="1" x="149"/>
        <item m="1" x="150"/>
        <item m="1" x="151"/>
        <item m="1" x="152"/>
        <item m="1" x="153"/>
        <item m="1" x="154"/>
        <item m="1" x="155"/>
        <item m="1" x="156"/>
        <item m="1" x="157"/>
        <item m="1" x="158"/>
        <item m="1" x="159"/>
        <item m="1" x="160"/>
        <item m="1" x="161"/>
        <item m="1" x="162"/>
        <item m="1" x="163"/>
        <item m="1" x="164"/>
        <item m="1" x="165"/>
        <item m="1" x="166"/>
        <item m="1" x="167"/>
        <item m="1" x="168"/>
        <item m="1" x="169"/>
        <item m="1" x="170"/>
        <item m="1" x="171"/>
        <item m="1" x="172"/>
        <item m="1" x="173"/>
        <item m="1" x="174"/>
        <item m="1" x="175"/>
        <item m="1" x="176"/>
        <item m="1" x="177"/>
        <item m="1" x="178"/>
        <item m="1" x="179"/>
        <item m="1" x="180"/>
        <item m="1" x="181"/>
        <item m="1" x="182"/>
        <item m="1" x="183"/>
        <item m="1" x="184"/>
        <item m="1" x="185"/>
        <item m="1" x="186"/>
        <item m="1" x="187"/>
        <item m="1" x="188"/>
        <item m="1" x="189"/>
        <item m="1" x="190"/>
        <item m="1" x="191"/>
        <item m="1" x="192"/>
        <item m="1" x="279"/>
        <item m="1" x="194"/>
        <item m="1" x="195"/>
        <item m="1" x="280"/>
        <item m="1" x="281"/>
        <item m="1" x="282"/>
        <item m="1" x="283"/>
        <item m="1" x="284"/>
        <item m="1" x="354"/>
        <item m="1" x="398"/>
        <item m="1" x="401"/>
        <item m="1" x="403"/>
        <item m="1" x="405"/>
        <item m="1" x="407"/>
        <item m="1" x="409"/>
        <item m="1" x="411"/>
        <item m="1" x="413"/>
        <item m="1" x="416"/>
        <item m="1" x="419"/>
        <item m="1" x="422"/>
        <item m="1" x="425"/>
        <item m="1" x="428"/>
        <item m="1" x="285"/>
        <item m="1" x="287"/>
        <item m="1" x="289"/>
        <item m="1" x="291"/>
        <item m="1" x="293"/>
        <item m="1" x="295"/>
        <item m="1" x="298"/>
        <item m="1" x="301"/>
        <item m="1" x="304"/>
        <item m="1" x="307"/>
        <item m="1" x="322"/>
        <item m="1" x="325"/>
        <item m="1" x="327"/>
        <item m="1" x="329"/>
        <item m="1" x="331"/>
        <item m="1" x="333"/>
        <item m="1" x="335"/>
        <item m="1" x="337"/>
        <item m="1" x="339"/>
        <item m="1" x="342"/>
        <item m="1" x="344"/>
        <item m="1" x="346"/>
        <item m="1" x="348"/>
        <item m="1" x="350"/>
        <item m="1" x="351"/>
        <item m="1" x="352"/>
        <item m="1" x="353"/>
        <item m="1" x="355"/>
        <item m="1" x="356"/>
        <item m="1" x="357"/>
        <item m="1" x="359"/>
        <item m="1" x="361"/>
        <item m="1" x="363"/>
        <item m="1" x="365"/>
        <item m="1" x="373"/>
        <item m="1" x="375"/>
        <item m="1" x="377"/>
        <item m="1" x="379"/>
        <item m="1" x="381"/>
        <item m="1" x="383"/>
        <item m="1" x="385"/>
        <item m="1" x="387"/>
        <item m="1" x="389"/>
        <item m="1" x="391"/>
        <item m="1" x="393"/>
        <item m="1" x="396"/>
        <item m="1" x="399"/>
        <item m="1" x="402"/>
        <item m="1" x="404"/>
        <item m="1" x="406"/>
        <item m="1" x="408"/>
        <item m="1" x="410"/>
        <item m="1" x="412"/>
        <item m="1" x="414"/>
        <item m="1" x="417"/>
        <item m="1" x="420"/>
        <item m="1" x="423"/>
        <item m="1" x="426"/>
        <item m="1" x="296"/>
        <item m="1" x="299"/>
        <item m="1" x="302"/>
        <item m="1" x="305"/>
        <item m="1" x="308"/>
        <item m="1" x="310"/>
        <item m="1" x="312"/>
        <item m="1" x="314"/>
        <item m="1" x="316"/>
        <item m="1" x="318"/>
        <item m="1" x="320"/>
        <item m="1" x="323"/>
        <item m="1" x="326"/>
        <item m="1" x="328"/>
        <item m="1" x="330"/>
        <item m="1" x="332"/>
        <item m="1" x="334"/>
        <item m="1" x="336"/>
        <item m="1" x="338"/>
        <item m="1" x="340"/>
        <item m="1" x="343"/>
        <item m="1" x="345"/>
        <item m="1" x="347"/>
        <item m="1" x="349"/>
        <item m="1" x="358"/>
        <item m="1" x="360"/>
        <item m="1" x="362"/>
        <item m="1" x="364"/>
        <item m="1" x="366"/>
        <item m="1" x="367"/>
        <item m="1" x="368"/>
        <item m="1" x="369"/>
        <item m="1" x="370"/>
        <item m="1" x="371"/>
        <item m="1" x="372"/>
        <item m="1" x="374"/>
        <item m="1" x="376"/>
        <item m="1" x="378"/>
        <item m="1" x="380"/>
        <item m="1" x="382"/>
        <item m="1" x="384"/>
        <item m="1" x="386"/>
        <item m="1" x="388"/>
        <item m="1" x="390"/>
        <item m="1" x="392"/>
        <item m="1" x="394"/>
        <item m="1" x="397"/>
        <item m="1" x="400"/>
        <item m="1" x="415"/>
        <item m="1" x="418"/>
        <item m="1" x="421"/>
        <item m="1" x="424"/>
        <item m="1" x="427"/>
        <item m="1" x="429"/>
        <item m="1" x="286"/>
        <item m="1" x="288"/>
        <item m="1" x="290"/>
        <item m="1" x="292"/>
        <item m="1" x="294"/>
        <item m="1" x="297"/>
        <item m="1" x="300"/>
        <item m="1" x="303"/>
        <item m="1" x="306"/>
        <item m="1" x="309"/>
        <item m="1" x="311"/>
        <item m="1" x="313"/>
        <item m="1" x="315"/>
        <item m="1" x="317"/>
        <item m="1" x="319"/>
        <item m="1" x="321"/>
        <item m="1" x="324"/>
        <item m="1" x="341"/>
        <item x="13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58">
        <item m="1" x="283"/>
        <item m="1" x="206"/>
        <item m="1" x="313"/>
        <item m="1" x="255"/>
        <item m="1" x="252"/>
        <item m="1" x="318"/>
        <item m="1" x="193"/>
        <item m="1" x="244"/>
        <item m="1" x="215"/>
        <item m="1" x="182"/>
        <item m="1" x="229"/>
        <item x="112"/>
        <item m="1" x="347"/>
        <item m="1" x="295"/>
        <item m="1" x="292"/>
        <item m="1" x="173"/>
        <item m="1" x="257"/>
        <item x="12"/>
        <item m="1" x="322"/>
        <item m="1" x="331"/>
        <item x="17"/>
        <item m="1" x="189"/>
        <item x="79"/>
        <item x="101"/>
        <item m="1" x="217"/>
        <item m="1" x="262"/>
        <item m="1" x="256"/>
        <item m="1" x="195"/>
        <item m="1" x="280"/>
        <item m="1" x="286"/>
        <item m="1" x="200"/>
        <item m="1" x="194"/>
        <item m="1" x="289"/>
        <item m="1" x="158"/>
        <item m="1" x="307"/>
        <item m="1" x="226"/>
        <item m="1" x="185"/>
        <item m="1" x="267"/>
        <item m="1" x="219"/>
        <item x="50"/>
        <item m="1" x="242"/>
        <item x="135"/>
        <item m="1" x="251"/>
        <item x="132"/>
        <item m="1" x="342"/>
        <item m="1" x="291"/>
        <item m="1" x="288"/>
        <item x="86"/>
        <item m="1" x="265"/>
        <item m="1" x="271"/>
        <item m="1" x="270"/>
        <item m="1" x="167"/>
        <item m="1" x="268"/>
        <item m="1" x="348"/>
        <item m="1" x="344"/>
        <item m="1" x="338"/>
        <item m="1" x="269"/>
        <item m="1" x="341"/>
        <item m="1" x="174"/>
        <item m="1" x="177"/>
        <item m="1" x="235"/>
        <item m="1" x="294"/>
        <item m="1" x="277"/>
        <item x="13"/>
        <item x="55"/>
        <item m="1" x="316"/>
        <item m="1" x="293"/>
        <item m="1" x="335"/>
        <item m="1" x="282"/>
        <item m="1" x="170"/>
        <item x="64"/>
        <item x="73"/>
        <item m="1" x="178"/>
        <item m="1" x="340"/>
        <item m="1" x="328"/>
        <item m="1" x="261"/>
        <item m="1" x="220"/>
        <item x="47"/>
        <item m="1" x="274"/>
        <item m="1" x="232"/>
        <item m="1" x="253"/>
        <item x="61"/>
        <item m="1" x="327"/>
        <item x="41"/>
        <item m="1" x="243"/>
        <item m="1" x="186"/>
        <item x="84"/>
        <item x="71"/>
        <item m="1" x="196"/>
        <item m="1" x="315"/>
        <item m="1" x="317"/>
        <item m="1" x="275"/>
        <item m="1" x="306"/>
        <item x="110"/>
        <item x="67"/>
        <item m="1" x="169"/>
        <item m="1" x="240"/>
        <item m="1" x="312"/>
        <item m="1" x="239"/>
        <item m="1" x="249"/>
        <item m="1" x="320"/>
        <item x="89"/>
        <item m="1" x="266"/>
        <item m="1" x="276"/>
        <item m="1" x="191"/>
        <item m="1" x="308"/>
        <item m="1" x="143"/>
        <item m="1" x="321"/>
        <item m="1" x="236"/>
        <item m="1" x="211"/>
        <item m="1" x="305"/>
        <item m="1" x="245"/>
        <item m="1" x="181"/>
        <item m="1" x="233"/>
        <item m="1" x="202"/>
        <item m="1" x="314"/>
        <item m="1" x="197"/>
        <item m="1" x="246"/>
        <item m="1" x="264"/>
        <item x="37"/>
        <item x="62"/>
        <item x="63"/>
        <item m="1" x="149"/>
        <item x="139"/>
        <item m="1" x="190"/>
        <item m="1" x="227"/>
        <item m="1" x="319"/>
        <item m="1" x="281"/>
        <item x="104"/>
        <item m="1" x="172"/>
        <item m="1" x="201"/>
        <item m="1" x="250"/>
        <item m="1" x="323"/>
        <item m="1" x="333"/>
        <item m="1" x="349"/>
        <item m="1" x="278"/>
        <item x="99"/>
        <item m="1" x="231"/>
        <item m="1" x="171"/>
        <item m="1" x="298"/>
        <item m="1" x="339"/>
        <item m="1" x="221"/>
        <item m="1" x="187"/>
        <item m="1" x="179"/>
        <item m="1" x="223"/>
        <item m="1" x="209"/>
        <item m="1" x="234"/>
        <item m="1" x="330"/>
        <item m="1" x="290"/>
        <item m="1" x="325"/>
        <item m="1" x="310"/>
        <item m="1" x="272"/>
        <item x="19"/>
        <item m="1" x="228"/>
        <item m="1" x="205"/>
        <item m="1" x="216"/>
        <item m="1" x="287"/>
        <item m="1" x="350"/>
        <item m="1" x="260"/>
        <item m="1" x="230"/>
        <item m="1" x="238"/>
        <item m="1" x="208"/>
        <item m="1" x="214"/>
        <item m="1" x="168"/>
        <item m="1" x="279"/>
        <item m="1" x="300"/>
        <item m="1" x="212"/>
        <item m="1" x="273"/>
        <item m="1" x="224"/>
        <item m="1" x="241"/>
        <item m="1" x="176"/>
        <item m="1" x="180"/>
        <item m="1" x="326"/>
        <item m="1" x="299"/>
        <item m="1" x="166"/>
        <item m="1" x="346"/>
        <item m="1" x="213"/>
        <item m="1" x="284"/>
        <item m="1" x="353"/>
        <item x="0"/>
        <item m="1" x="175"/>
        <item m="1" x="354"/>
        <item m="1" x="204"/>
        <item m="1" x="263"/>
        <item m="1" x="343"/>
        <item m="1" x="296"/>
        <item m="1" x="157"/>
        <item m="1" x="304"/>
        <item m="1" x="345"/>
        <item m="1" x="247"/>
        <item m="1" x="183"/>
        <item m="1" x="207"/>
        <item m="1" x="334"/>
        <item m="1" x="336"/>
        <item x="42"/>
        <item m="1" x="203"/>
        <item m="1" x="237"/>
        <item m="1" x="248"/>
        <item m="1" x="254"/>
        <item m="1" x="192"/>
        <item m="1" x="352"/>
        <item m="1" x="218"/>
        <item m="1" x="337"/>
        <item x="1"/>
        <item x="68"/>
        <item m="1" x="259"/>
        <item m="1" x="285"/>
        <item m="1" x="198"/>
        <item m="1" x="357"/>
        <item m="1" x="303"/>
        <item m="1" x="301"/>
        <item m="1" x="332"/>
        <item m="1" x="297"/>
        <item m="1" x="184"/>
        <item x="9"/>
        <item m="1" x="329"/>
        <item m="1" x="302"/>
        <item m="1" x="309"/>
        <item m="1" x="355"/>
        <item m="1" x="324"/>
        <item m="1" x="351"/>
        <item m="1" x="222"/>
        <item m="1" x="225"/>
        <item m="1" x="311"/>
        <item m="1" x="356"/>
        <item m="1" x="210"/>
        <item m="1" x="199"/>
        <item m="1" x="258"/>
        <item m="1" x="188"/>
        <item m="1" x="152"/>
        <item x="4"/>
        <item x="59"/>
        <item x="36"/>
        <item x="32"/>
        <item x="115"/>
        <item x="88"/>
        <item x="91"/>
        <item x="131"/>
        <item x="5"/>
        <item x="2"/>
        <item m="1" x="150"/>
        <item m="1" x="151"/>
        <item x="97"/>
        <item x="120"/>
        <item x="77"/>
        <item x="8"/>
        <item x="14"/>
        <item m="1" x="153"/>
        <item x="35"/>
        <item x="45"/>
        <item x="127"/>
        <item x="52"/>
        <item x="87"/>
        <item x="33"/>
        <item x="53"/>
        <item x="106"/>
        <item x="72"/>
        <item x="57"/>
        <item x="83"/>
        <item x="11"/>
        <item x="114"/>
        <item x="108"/>
        <item m="1" x="154"/>
        <item m="1" x="155"/>
        <item x="44"/>
        <item x="69"/>
        <item x="70"/>
        <item x="48"/>
        <item m="1" x="156"/>
        <item x="15"/>
        <item x="119"/>
        <item m="1" x="159"/>
        <item x="107"/>
        <item m="1" x="160"/>
        <item x="21"/>
        <item x="121"/>
        <item x="124"/>
        <item x="125"/>
        <item x="105"/>
        <item m="1" x="161"/>
        <item m="1" x="162"/>
        <item x="126"/>
        <item x="65"/>
        <item m="1" x="163"/>
        <item m="1" x="164"/>
        <item x="94"/>
        <item x="93"/>
        <item x="51"/>
        <item m="1" x="165"/>
        <item x="23"/>
        <item x="29"/>
        <item x="20"/>
        <item x="49"/>
        <item x="130"/>
        <item x="7"/>
        <item x="60"/>
        <item x="133"/>
        <item x="66"/>
        <item x="22"/>
        <item x="111"/>
        <item m="1" x="142"/>
        <item x="24"/>
        <item x="43"/>
        <item x="25"/>
        <item x="39"/>
        <item x="134"/>
        <item x="78"/>
        <item x="10"/>
        <item x="129"/>
        <item x="128"/>
        <item x="109"/>
        <item x="100"/>
        <item x="117"/>
        <item x="116"/>
        <item x="74"/>
        <item x="82"/>
        <item x="18"/>
        <item x="90"/>
        <item x="16"/>
        <item x="138"/>
        <item x="92"/>
        <item x="46"/>
        <item x="103"/>
        <item x="75"/>
        <item m="1" x="144"/>
        <item x="85"/>
        <item x="113"/>
        <item x="81"/>
        <item x="96"/>
        <item m="1" x="145"/>
        <item x="123"/>
        <item x="95"/>
        <item x="6"/>
        <item x="98"/>
        <item m="1" x="146"/>
        <item m="1" x="147"/>
        <item x="34"/>
        <item x="122"/>
        <item x="27"/>
        <item x="136"/>
        <item m="1" x="148"/>
        <item x="137"/>
        <item x="58"/>
        <item x="76"/>
        <item x="3"/>
        <item x="118"/>
        <item x="80"/>
        <item x="38"/>
        <item x="28"/>
        <item x="40"/>
        <item m="1" x="141"/>
        <item x="30"/>
        <item x="31"/>
        <item x="54"/>
        <item x="56"/>
        <item x="26"/>
        <item m="1" x="140"/>
        <item x="10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67">
        <item m="1" x="56"/>
        <item x="50"/>
        <item x="46"/>
        <item m="1" x="58"/>
        <item x="42"/>
        <item x="41"/>
        <item m="1" x="57"/>
        <item x="44"/>
        <item x="12"/>
        <item m="1" x="61"/>
        <item x="34"/>
        <item x="33"/>
        <item x="28"/>
        <item x="30"/>
        <item x="29"/>
        <item x="19"/>
        <item x="20"/>
        <item x="10"/>
        <item x="17"/>
        <item x="32"/>
        <item x="35"/>
        <item x="26"/>
        <item x="37"/>
        <item x="52"/>
        <item x="39"/>
        <item x="15"/>
        <item x="53"/>
        <item x="25"/>
        <item x="43"/>
        <item x="22"/>
        <item x="6"/>
        <item x="14"/>
        <item x="51"/>
        <item x="5"/>
        <item x="38"/>
        <item x="4"/>
        <item m="1" x="62"/>
        <item x="23"/>
        <item x="3"/>
        <item x="0"/>
        <item x="21"/>
        <item x="16"/>
        <item x="1"/>
        <item x="8"/>
        <item x="18"/>
        <item x="11"/>
        <item x="24"/>
        <item x="55"/>
        <item m="1" x="65"/>
        <item m="1" x="66"/>
        <item x="40"/>
        <item m="1" x="63"/>
        <item m="1" x="64"/>
        <item x="2"/>
        <item m="1" x="60"/>
        <item x="45"/>
        <item x="49"/>
        <item x="9"/>
        <item m="1" x="59"/>
        <item x="13"/>
        <item x="31"/>
        <item x="36"/>
        <item x="7"/>
        <item x="48"/>
        <item x="27"/>
        <item x="54"/>
        <item x="4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multipleItemSelectionAllowed="1" showAll="0" defaultSubtotal="0">
      <items count="4">
        <item h="1" x="2"/>
        <item h="1" x="1"/>
        <item x="0"/>
        <item h="1" m="1"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0">
        <item h="1" x="1"/>
        <item h="1" x="3"/>
        <item h="1" x="4"/>
        <item x="0"/>
        <item h="1" x="2"/>
        <item h="1" m="1" x="6"/>
        <item h="1" x="5"/>
        <item h="1" m="1" x="7"/>
        <item h="1" m="1" x="8"/>
        <item h="1" m="1" x="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3">
        <item x="18"/>
        <item x="28"/>
        <item x="37"/>
        <item x="2"/>
        <item x="15"/>
        <item x="19"/>
        <item x="41"/>
        <item x="31"/>
        <item x="13"/>
        <item x="0"/>
        <item x="7"/>
        <item x="1"/>
        <item x="3"/>
        <item x="16"/>
        <item x="10"/>
        <item x="24"/>
        <item x="5"/>
        <item x="17"/>
        <item x="6"/>
        <item x="11"/>
        <item x="32"/>
        <item x="14"/>
        <item x="38"/>
        <item x="20"/>
        <item x="27"/>
        <item x="23"/>
        <item x="33"/>
        <item x="9"/>
        <item x="29"/>
        <item x="40"/>
        <item x="21"/>
        <item x="22"/>
        <item x="25"/>
        <item x="35"/>
        <item x="12"/>
        <item x="39"/>
        <item x="4"/>
        <item x="26"/>
        <item m="1" x="42"/>
        <item x="8"/>
        <item x="30"/>
        <item x="34"/>
        <item x="36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7">
    <field x="1"/>
    <field x="2"/>
    <field x="0"/>
    <field x="3"/>
    <field x="5"/>
    <field x="6"/>
    <field x="4"/>
  </rowFields>
  <rowItems count="24">
    <i>
      <x/>
      <x v="179"/>
      <x v="1"/>
      <x v="39"/>
      <x v="3"/>
      <x v="9"/>
      <x v="2"/>
    </i>
    <i>
      <x v="1"/>
      <x v="203"/>
      <x v="2"/>
      <x v="42"/>
      <x v="3"/>
      <x v="11"/>
      <x v="2"/>
    </i>
    <i>
      <x v="3"/>
      <x v="344"/>
      <x v="150"/>
      <x v="38"/>
      <x v="3"/>
      <x v="3"/>
      <x v="2"/>
    </i>
    <i>
      <x v="4"/>
      <x v="230"/>
      <x v="3"/>
      <x v="35"/>
      <x v="3"/>
      <x v="12"/>
      <x v="2"/>
    </i>
    <i>
      <x v="5"/>
      <x v="238"/>
      <x v="14"/>
      <x v="33"/>
      <x v="3"/>
      <x v="3"/>
      <x v="2"/>
    </i>
    <i>
      <x v="7"/>
      <x v="294"/>
      <x v="86"/>
      <x v="62"/>
      <x v="3"/>
      <x v="36"/>
      <x v="2"/>
    </i>
    <i>
      <x v="9"/>
      <x v="214"/>
      <x v="56"/>
      <x v="57"/>
      <x v="3"/>
      <x v="3"/>
      <x v="2"/>
    </i>
    <i>
      <x v="15"/>
      <x v="269"/>
      <x v="50"/>
      <x v="31"/>
      <x v="3"/>
      <x v="3"/>
      <x v="2"/>
    </i>
    <i>
      <x v="17"/>
      <x v="20"/>
      <x v="165"/>
      <x v="41"/>
      <x v="3"/>
      <x v="39"/>
      <x v="2"/>
    </i>
    <i>
      <x v="22"/>
      <x v="298"/>
      <x v="90"/>
      <x v="40"/>
      <x v="3"/>
      <x v="3"/>
      <x v="2"/>
    </i>
    <i>
      <x v="23"/>
      <x v="289"/>
      <x v="80"/>
      <x v="57"/>
      <x v="3"/>
      <x v="19"/>
      <x v="2"/>
    </i>
    <i>
      <x v="26"/>
      <x v="355"/>
      <x v="163"/>
      <x v="41"/>
      <x v="3"/>
      <x v="3"/>
      <x v="2"/>
    </i>
    <i>
      <x v="27"/>
      <x v="338"/>
      <x v="142"/>
      <x v="33"/>
      <x v="3"/>
      <x v="34"/>
      <x v="2"/>
    </i>
    <i>
      <x v="28"/>
      <x v="348"/>
      <x v="154"/>
      <x v="57"/>
      <x v="3"/>
      <x v="8"/>
      <x v="2"/>
    </i>
    <i>
      <x v="29"/>
      <x v="290"/>
      <x v="81"/>
      <x v="37"/>
      <x v="3"/>
      <x v="21"/>
      <x v="2"/>
    </i>
    <i>
      <x v="31"/>
      <x v="352"/>
      <x v="160"/>
      <x v="42"/>
      <x v="3"/>
      <x v="36"/>
      <x v="2"/>
    </i>
    <i>
      <x v="32"/>
      <x v="233"/>
      <x v="7"/>
      <x v="57"/>
      <x v="3"/>
      <x v="10"/>
      <x v="2"/>
    </i>
    <i>
      <x v="45"/>
      <x v="264"/>
      <x v="45"/>
      <x v="37"/>
      <x v="3"/>
      <x v="3"/>
      <x v="2"/>
    </i>
    <i>
      <x v="47"/>
      <x v="321"/>
      <x v="119"/>
      <x v="31"/>
      <x v="3"/>
      <x v="30"/>
      <x v="2"/>
    </i>
    <i>
      <x v="49"/>
      <x v="267"/>
      <x v="48"/>
      <x v="62"/>
      <x v="3"/>
      <x v="3"/>
      <x v="2"/>
    </i>
    <i>
      <x v="55"/>
      <x v="353"/>
      <x v="161"/>
      <x v="41"/>
      <x v="3"/>
      <x v="3"/>
      <x v="2"/>
    </i>
    <i>
      <x v="65"/>
      <x v="70"/>
      <x v="6"/>
      <x v="34"/>
      <x v="3"/>
      <x v="10"/>
      <x v="2"/>
    </i>
    <i>
      <x v="66"/>
      <x v="282"/>
      <x v="73"/>
      <x v="39"/>
      <x v="3"/>
      <x v="3"/>
      <x v="2"/>
    </i>
    <i>
      <x v="77"/>
      <x v="343"/>
      <x v="149"/>
      <x v="38"/>
      <x v="3"/>
      <x v="37"/>
      <x v="2"/>
    </i>
  </rowItems>
  <colItems count="1">
    <i/>
  </colItems>
  <formats count="3">
    <format dxfId="125">
      <pivotArea dataOnly="0" labelOnly="1" outline="0" fieldPosition="0">
        <references count="1">
          <reference field="1" count="1">
            <x v="427"/>
          </reference>
        </references>
      </pivotArea>
    </format>
    <format dxfId="124">
      <pivotArea field="1" type="button" dataOnly="0" labelOnly="1" outline="0" axis="axisRow" fieldPosition="0"/>
    </format>
    <format dxfId="123">
      <pivotArea dataOnly="0" labelOnly="1" outline="0" fieldPosition="0">
        <references count="1">
          <reference field="1" count="19">
            <x v="141"/>
            <x v="151"/>
            <x v="285"/>
            <x v="288"/>
            <x v="289"/>
            <x v="296"/>
            <x v="327"/>
            <x v="329"/>
            <x v="332"/>
            <x v="334"/>
            <x v="338"/>
            <x v="340"/>
            <x v="357"/>
            <x v="364"/>
            <x v="365"/>
            <x v="370"/>
            <x v="374"/>
            <x v="403"/>
            <x v="421"/>
          </reference>
        </references>
      </pivotArea>
    </format>
  </formats>
  <pivotTableStyleInfo name="PivotStyleMedium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0000000}" name="TablaDinámica1" cacheId="563" applyNumberFormats="0" applyBorderFormats="0" applyFontFormats="0" applyPatternFormats="0" applyAlignmentFormats="0" applyWidthHeightFormats="1" dataCaption="Valores" updatedVersion="8" minRefreshableVersion="3" useAutoFormatting="1" rowGrandTotals="0" colGrandTotals="0" itemPrintTitles="1" createdVersion="5" indent="0" compact="0" compactData="0" multipleFieldFilters="0" fieldListSortAscending="1">
  <location ref="B2:H9" firstHeaderRow="1" firstDataRow="1" firstDataCol="7"/>
  <pivotFields count="7">
    <pivotField axis="axisRow" compact="0" outline="0" showAll="0" defaultSubtotal="0">
      <items count="168">
        <item x="12"/>
        <item x="0"/>
        <item x="1"/>
        <item x="4"/>
        <item x="59"/>
        <item x="36"/>
        <item x="64"/>
        <item x="32"/>
        <item x="50"/>
        <item x="115"/>
        <item x="88"/>
        <item x="110"/>
        <item x="91"/>
        <item x="131"/>
        <item x="5"/>
        <item x="101"/>
        <item x="19"/>
        <item x="2"/>
        <item m="1" x="149"/>
        <item x="13"/>
        <item x="42"/>
        <item m="1" x="150"/>
        <item x="97"/>
        <item m="1" x="151"/>
        <item m="1" x="152"/>
        <item x="77"/>
        <item x="8"/>
        <item x="14"/>
        <item m="1" x="153"/>
        <item x="45"/>
        <item x="67"/>
        <item x="127"/>
        <item x="52"/>
        <item x="87"/>
        <item x="33"/>
        <item x="53"/>
        <item x="106"/>
        <item x="71"/>
        <item x="72"/>
        <item x="57"/>
        <item x="83"/>
        <item x="11"/>
        <item x="108"/>
        <item m="1" x="154"/>
        <item m="1" x="155"/>
        <item x="44"/>
        <item x="69"/>
        <item x="70"/>
        <item x="48"/>
        <item m="1" x="156"/>
        <item x="15"/>
        <item x="119"/>
        <item m="1" x="157"/>
        <item m="1" x="158"/>
        <item m="1" x="159"/>
        <item x="41"/>
        <item x="9"/>
        <item x="47"/>
        <item x="120"/>
        <item x="107"/>
        <item x="86"/>
        <item m="1" x="160"/>
        <item x="21"/>
        <item x="84"/>
        <item x="55"/>
        <item x="121"/>
        <item x="124"/>
        <item x="125"/>
        <item x="105"/>
        <item x="112"/>
        <item m="1" x="161"/>
        <item m="1" x="162"/>
        <item x="126"/>
        <item x="65"/>
        <item m="1" x="163"/>
        <item m="1" x="164"/>
        <item x="94"/>
        <item x="93"/>
        <item x="51"/>
        <item m="1" x="165"/>
        <item x="23"/>
        <item x="29"/>
        <item x="20"/>
        <item x="49"/>
        <item x="130"/>
        <item x="79"/>
        <item x="7"/>
        <item x="60"/>
        <item x="133"/>
        <item x="66"/>
        <item x="22"/>
        <item x="111"/>
        <item m="1" x="140"/>
        <item x="24"/>
        <item x="135"/>
        <item x="43"/>
        <item x="25"/>
        <item x="39"/>
        <item x="132"/>
        <item x="134"/>
        <item x="78"/>
        <item x="10"/>
        <item x="37"/>
        <item x="68"/>
        <item x="129"/>
        <item x="128"/>
        <item x="109"/>
        <item x="100"/>
        <item x="104"/>
        <item x="117"/>
        <item x="116"/>
        <item m="1" x="141"/>
        <item x="74"/>
        <item x="82"/>
        <item x="18"/>
        <item x="90"/>
        <item x="16"/>
        <item x="138"/>
        <item x="92"/>
        <item x="46"/>
        <item x="61"/>
        <item m="1" x="167"/>
        <item x="139"/>
        <item m="1" x="166"/>
        <item x="35"/>
        <item x="114"/>
        <item x="103"/>
        <item x="75"/>
        <item m="1" x="142"/>
        <item x="85"/>
        <item x="113"/>
        <item x="81"/>
        <item x="96"/>
        <item m="1" x="143"/>
        <item x="123"/>
        <item x="95"/>
        <item x="6"/>
        <item x="98"/>
        <item m="1" x="144"/>
        <item m="1" x="145"/>
        <item x="34"/>
        <item x="122"/>
        <item x="27"/>
        <item x="136"/>
        <item m="1" x="146"/>
        <item x="63"/>
        <item x="62"/>
        <item x="137"/>
        <item x="58"/>
        <item x="76"/>
        <item x="3"/>
        <item x="118"/>
        <item x="80"/>
        <item x="38"/>
        <item x="28"/>
        <item x="40"/>
        <item x="73"/>
        <item x="99"/>
        <item x="89"/>
        <item x="30"/>
        <item x="31"/>
        <item x="54"/>
        <item x="56"/>
        <item x="26"/>
        <item x="102"/>
        <item x="17"/>
        <item m="1" x="147"/>
        <item m="1" x="14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ascending" defaultSubtotal="0">
      <items count="43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6"/>
        <item x="112"/>
        <item x="113"/>
        <item x="114"/>
        <item x="115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m="1" x="193"/>
        <item x="137"/>
        <item x="138"/>
        <item m="1" x="196"/>
        <item m="1" x="395"/>
        <item m="1" x="198"/>
        <item m="1" x="199"/>
        <item m="1" x="200"/>
        <item m="1" x="201"/>
        <item m="1" x="202"/>
        <item m="1" x="203"/>
        <item m="1" x="204"/>
        <item m="1" x="205"/>
        <item m="1" x="206"/>
        <item m="1" x="197"/>
        <item m="1" x="207"/>
        <item m="1" x="208"/>
        <item m="1" x="209"/>
        <item m="1" x="210"/>
        <item m="1" x="211"/>
        <item m="1" x="212"/>
        <item m="1" x="213"/>
        <item m="1" x="214"/>
        <item m="1" x="215"/>
        <item m="1" x="216"/>
        <item m="1" x="217"/>
        <item m="1" x="218"/>
        <item m="1" x="219"/>
        <item m="1" x="220"/>
        <item m="1" x="221"/>
        <item m="1" x="222"/>
        <item m="1" x="223"/>
        <item m="1" x="224"/>
        <item m="1" x="225"/>
        <item m="1" x="226"/>
        <item m="1" x="227"/>
        <item m="1" x="228"/>
        <item m="1" x="229"/>
        <item m="1" x="230"/>
        <item m="1" x="231"/>
        <item m="1" x="232"/>
        <item m="1" x="233"/>
        <item m="1" x="234"/>
        <item m="1" x="235"/>
        <item m="1" x="236"/>
        <item m="1" x="237"/>
        <item m="1" x="238"/>
        <item m="1" x="239"/>
        <item m="1" x="240"/>
        <item m="1" x="241"/>
        <item m="1" x="242"/>
        <item m="1" x="243"/>
        <item m="1" x="244"/>
        <item m="1" x="245"/>
        <item m="1" x="246"/>
        <item m="1" x="247"/>
        <item m="1" x="248"/>
        <item m="1" x="249"/>
        <item m="1" x="250"/>
        <item m="1" x="251"/>
        <item m="1" x="252"/>
        <item m="1" x="253"/>
        <item m="1" x="254"/>
        <item m="1" x="255"/>
        <item m="1" x="256"/>
        <item m="1" x="257"/>
        <item m="1" x="258"/>
        <item m="1" x="259"/>
        <item m="1" x="260"/>
        <item m="1" x="261"/>
        <item m="1" x="262"/>
        <item m="1" x="263"/>
        <item m="1" x="264"/>
        <item m="1" x="265"/>
        <item m="1" x="266"/>
        <item m="1" x="267"/>
        <item m="1" x="268"/>
        <item m="1" x="269"/>
        <item m="1" x="270"/>
        <item m="1" x="271"/>
        <item m="1" x="272"/>
        <item m="1" x="273"/>
        <item m="1" x="274"/>
        <item m="1" x="275"/>
        <item m="1" x="276"/>
        <item m="1" x="277"/>
        <item m="1" x="278"/>
        <item m="1" x="140"/>
        <item m="1" x="141"/>
        <item m="1" x="142"/>
        <item m="1" x="143"/>
        <item m="1" x="144"/>
        <item m="1" x="145"/>
        <item m="1" x="146"/>
        <item m="1" x="147"/>
        <item m="1" x="148"/>
        <item m="1" x="149"/>
        <item m="1" x="150"/>
        <item m="1" x="151"/>
        <item m="1" x="152"/>
        <item m="1" x="153"/>
        <item m="1" x="154"/>
        <item m="1" x="155"/>
        <item m="1" x="156"/>
        <item m="1" x="157"/>
        <item m="1" x="158"/>
        <item m="1" x="159"/>
        <item m="1" x="160"/>
        <item m="1" x="161"/>
        <item m="1" x="162"/>
        <item m="1" x="163"/>
        <item m="1" x="164"/>
        <item m="1" x="165"/>
        <item m="1" x="166"/>
        <item m="1" x="167"/>
        <item m="1" x="168"/>
        <item m="1" x="169"/>
        <item m="1" x="170"/>
        <item m="1" x="171"/>
        <item m="1" x="172"/>
        <item m="1" x="173"/>
        <item m="1" x="174"/>
        <item m="1" x="175"/>
        <item m="1" x="176"/>
        <item m="1" x="177"/>
        <item m="1" x="178"/>
        <item m="1" x="179"/>
        <item m="1" x="180"/>
        <item m="1" x="181"/>
        <item m="1" x="182"/>
        <item m="1" x="183"/>
        <item m="1" x="184"/>
        <item m="1" x="185"/>
        <item m="1" x="186"/>
        <item m="1" x="187"/>
        <item m="1" x="188"/>
        <item m="1" x="189"/>
        <item m="1" x="190"/>
        <item m="1" x="191"/>
        <item m="1" x="192"/>
        <item m="1" x="279"/>
        <item m="1" x="194"/>
        <item m="1" x="195"/>
        <item m="1" x="280"/>
        <item m="1" x="281"/>
        <item m="1" x="282"/>
        <item m="1" x="283"/>
        <item m="1" x="284"/>
        <item m="1" x="354"/>
        <item m="1" x="398"/>
        <item m="1" x="401"/>
        <item m="1" x="403"/>
        <item m="1" x="405"/>
        <item m="1" x="407"/>
        <item m="1" x="409"/>
        <item m="1" x="411"/>
        <item m="1" x="413"/>
        <item m="1" x="416"/>
        <item m="1" x="419"/>
        <item m="1" x="422"/>
        <item m="1" x="425"/>
        <item m="1" x="428"/>
        <item m="1" x="285"/>
        <item m="1" x="287"/>
        <item m="1" x="289"/>
        <item m="1" x="291"/>
        <item m="1" x="293"/>
        <item m="1" x="295"/>
        <item m="1" x="298"/>
        <item m="1" x="301"/>
        <item m="1" x="304"/>
        <item m="1" x="307"/>
        <item m="1" x="322"/>
        <item m="1" x="325"/>
        <item m="1" x="327"/>
        <item m="1" x="329"/>
        <item m="1" x="331"/>
        <item m="1" x="333"/>
        <item m="1" x="335"/>
        <item m="1" x="337"/>
        <item m="1" x="339"/>
        <item m="1" x="342"/>
        <item m="1" x="344"/>
        <item m="1" x="346"/>
        <item m="1" x="348"/>
        <item m="1" x="350"/>
        <item m="1" x="351"/>
        <item m="1" x="352"/>
        <item m="1" x="353"/>
        <item m="1" x="355"/>
        <item m="1" x="356"/>
        <item m="1" x="357"/>
        <item m="1" x="359"/>
        <item m="1" x="361"/>
        <item m="1" x="363"/>
        <item m="1" x="365"/>
        <item m="1" x="373"/>
        <item m="1" x="375"/>
        <item m="1" x="377"/>
        <item m="1" x="379"/>
        <item m="1" x="381"/>
        <item m="1" x="383"/>
        <item m="1" x="385"/>
        <item m="1" x="387"/>
        <item m="1" x="389"/>
        <item m="1" x="391"/>
        <item m="1" x="393"/>
        <item m="1" x="396"/>
        <item m="1" x="399"/>
        <item m="1" x="402"/>
        <item m="1" x="404"/>
        <item m="1" x="406"/>
        <item m="1" x="408"/>
        <item m="1" x="410"/>
        <item m="1" x="412"/>
        <item m="1" x="414"/>
        <item m="1" x="417"/>
        <item m="1" x="420"/>
        <item m="1" x="423"/>
        <item m="1" x="426"/>
        <item m="1" x="296"/>
        <item m="1" x="299"/>
        <item m="1" x="302"/>
        <item m="1" x="305"/>
        <item m="1" x="308"/>
        <item m="1" x="310"/>
        <item m="1" x="312"/>
        <item m="1" x="314"/>
        <item m="1" x="316"/>
        <item m="1" x="318"/>
        <item m="1" x="320"/>
        <item m="1" x="323"/>
        <item m="1" x="326"/>
        <item m="1" x="328"/>
        <item m="1" x="330"/>
        <item m="1" x="332"/>
        <item m="1" x="334"/>
        <item m="1" x="336"/>
        <item m="1" x="338"/>
        <item m="1" x="340"/>
        <item m="1" x="343"/>
        <item m="1" x="345"/>
        <item m="1" x="347"/>
        <item m="1" x="349"/>
        <item m="1" x="358"/>
        <item m="1" x="360"/>
        <item m="1" x="362"/>
        <item m="1" x="364"/>
        <item m="1" x="366"/>
        <item m="1" x="367"/>
        <item m="1" x="368"/>
        <item m="1" x="369"/>
        <item m="1" x="370"/>
        <item m="1" x="371"/>
        <item m="1" x="372"/>
        <item m="1" x="374"/>
        <item m="1" x="376"/>
        <item m="1" x="378"/>
        <item m="1" x="380"/>
        <item m="1" x="382"/>
        <item m="1" x="384"/>
        <item m="1" x="386"/>
        <item m="1" x="388"/>
        <item m="1" x="390"/>
        <item m="1" x="392"/>
        <item m="1" x="394"/>
        <item m="1" x="397"/>
        <item m="1" x="400"/>
        <item m="1" x="415"/>
        <item m="1" x="418"/>
        <item m="1" x="421"/>
        <item m="1" x="424"/>
        <item m="1" x="427"/>
        <item m="1" x="429"/>
        <item m="1" x="286"/>
        <item m="1" x="288"/>
        <item m="1" x="290"/>
        <item m="1" x="292"/>
        <item m="1" x="294"/>
        <item m="1" x="297"/>
        <item m="1" x="300"/>
        <item m="1" x="303"/>
        <item m="1" x="306"/>
        <item m="1" x="309"/>
        <item m="1" x="311"/>
        <item m="1" x="313"/>
        <item m="1" x="315"/>
        <item m="1" x="317"/>
        <item m="1" x="319"/>
        <item m="1" x="321"/>
        <item m="1" x="324"/>
        <item m="1" x="341"/>
        <item x="13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58">
        <item m="1" x="283"/>
        <item m="1" x="206"/>
        <item m="1" x="313"/>
        <item m="1" x="255"/>
        <item m="1" x="252"/>
        <item m="1" x="318"/>
        <item m="1" x="193"/>
        <item m="1" x="244"/>
        <item m="1" x="215"/>
        <item m="1" x="182"/>
        <item m="1" x="229"/>
        <item x="112"/>
        <item m="1" x="347"/>
        <item m="1" x="295"/>
        <item m="1" x="292"/>
        <item m="1" x="173"/>
        <item m="1" x="257"/>
        <item x="12"/>
        <item m="1" x="322"/>
        <item m="1" x="331"/>
        <item x="17"/>
        <item m="1" x="189"/>
        <item x="79"/>
        <item x="101"/>
        <item m="1" x="217"/>
        <item m="1" x="262"/>
        <item m="1" x="256"/>
        <item m="1" x="195"/>
        <item m="1" x="280"/>
        <item m="1" x="286"/>
        <item m="1" x="200"/>
        <item m="1" x="194"/>
        <item m="1" x="289"/>
        <item m="1" x="158"/>
        <item m="1" x="307"/>
        <item m="1" x="226"/>
        <item m="1" x="185"/>
        <item m="1" x="267"/>
        <item m="1" x="219"/>
        <item x="50"/>
        <item m="1" x="242"/>
        <item x="135"/>
        <item m="1" x="251"/>
        <item x="132"/>
        <item m="1" x="342"/>
        <item m="1" x="291"/>
        <item m="1" x="288"/>
        <item x="86"/>
        <item m="1" x="265"/>
        <item m="1" x="271"/>
        <item m="1" x="270"/>
        <item m="1" x="167"/>
        <item m="1" x="268"/>
        <item m="1" x="348"/>
        <item m="1" x="344"/>
        <item m="1" x="338"/>
        <item m="1" x="269"/>
        <item m="1" x="341"/>
        <item m="1" x="174"/>
        <item m="1" x="177"/>
        <item m="1" x="235"/>
        <item m="1" x="294"/>
        <item m="1" x="277"/>
        <item x="13"/>
        <item x="55"/>
        <item m="1" x="316"/>
        <item m="1" x="293"/>
        <item m="1" x="335"/>
        <item m="1" x="282"/>
        <item m="1" x="170"/>
        <item x="64"/>
        <item x="73"/>
        <item m="1" x="178"/>
        <item m="1" x="340"/>
        <item m="1" x="328"/>
        <item m="1" x="261"/>
        <item m="1" x="220"/>
        <item x="47"/>
        <item m="1" x="274"/>
        <item m="1" x="232"/>
        <item m="1" x="253"/>
        <item x="61"/>
        <item m="1" x="327"/>
        <item x="41"/>
        <item m="1" x="243"/>
        <item m="1" x="186"/>
        <item x="84"/>
        <item x="71"/>
        <item m="1" x="196"/>
        <item m="1" x="315"/>
        <item m="1" x="317"/>
        <item m="1" x="275"/>
        <item m="1" x="306"/>
        <item x="110"/>
        <item x="67"/>
        <item m="1" x="169"/>
        <item m="1" x="240"/>
        <item m="1" x="312"/>
        <item m="1" x="239"/>
        <item m="1" x="249"/>
        <item m="1" x="320"/>
        <item x="89"/>
        <item m="1" x="266"/>
        <item m="1" x="276"/>
        <item m="1" x="191"/>
        <item m="1" x="308"/>
        <item m="1" x="143"/>
        <item m="1" x="321"/>
        <item m="1" x="236"/>
        <item m="1" x="211"/>
        <item m="1" x="305"/>
        <item m="1" x="245"/>
        <item m="1" x="181"/>
        <item m="1" x="233"/>
        <item m="1" x="202"/>
        <item m="1" x="314"/>
        <item m="1" x="197"/>
        <item m="1" x="246"/>
        <item m="1" x="264"/>
        <item x="37"/>
        <item x="62"/>
        <item x="63"/>
        <item m="1" x="149"/>
        <item x="139"/>
        <item m="1" x="190"/>
        <item m="1" x="227"/>
        <item m="1" x="319"/>
        <item m="1" x="281"/>
        <item x="104"/>
        <item m="1" x="172"/>
        <item m="1" x="201"/>
        <item m="1" x="250"/>
        <item m="1" x="323"/>
        <item m="1" x="333"/>
        <item m="1" x="349"/>
        <item m="1" x="278"/>
        <item x="99"/>
        <item m="1" x="231"/>
        <item m="1" x="171"/>
        <item m="1" x="298"/>
        <item m="1" x="339"/>
        <item m="1" x="221"/>
        <item m="1" x="187"/>
        <item m="1" x="179"/>
        <item m="1" x="223"/>
        <item m="1" x="209"/>
        <item m="1" x="234"/>
        <item m="1" x="330"/>
        <item m="1" x="290"/>
        <item m="1" x="325"/>
        <item m="1" x="310"/>
        <item m="1" x="272"/>
        <item x="19"/>
        <item m="1" x="228"/>
        <item m="1" x="205"/>
        <item m="1" x="216"/>
        <item m="1" x="287"/>
        <item m="1" x="350"/>
        <item m="1" x="260"/>
        <item m="1" x="230"/>
        <item m="1" x="238"/>
        <item m="1" x="208"/>
        <item m="1" x="214"/>
        <item m="1" x="168"/>
        <item m="1" x="279"/>
        <item m="1" x="300"/>
        <item m="1" x="212"/>
        <item m="1" x="273"/>
        <item m="1" x="224"/>
        <item m="1" x="241"/>
        <item m="1" x="176"/>
        <item m="1" x="180"/>
        <item m="1" x="326"/>
        <item m="1" x="299"/>
        <item m="1" x="166"/>
        <item m="1" x="346"/>
        <item m="1" x="213"/>
        <item m="1" x="284"/>
        <item m="1" x="353"/>
        <item x="0"/>
        <item m="1" x="175"/>
        <item m="1" x="354"/>
        <item m="1" x="204"/>
        <item m="1" x="263"/>
        <item m="1" x="343"/>
        <item m="1" x="296"/>
        <item m="1" x="157"/>
        <item m="1" x="304"/>
        <item m="1" x="345"/>
        <item m="1" x="247"/>
        <item m="1" x="183"/>
        <item m="1" x="207"/>
        <item m="1" x="334"/>
        <item m="1" x="336"/>
        <item x="42"/>
        <item m="1" x="203"/>
        <item m="1" x="237"/>
        <item m="1" x="248"/>
        <item m="1" x="254"/>
        <item m="1" x="192"/>
        <item m="1" x="352"/>
        <item m="1" x="218"/>
        <item m="1" x="337"/>
        <item x="1"/>
        <item x="68"/>
        <item m="1" x="259"/>
        <item m="1" x="285"/>
        <item m="1" x="198"/>
        <item m="1" x="357"/>
        <item m="1" x="303"/>
        <item m="1" x="301"/>
        <item m="1" x="332"/>
        <item m="1" x="297"/>
        <item m="1" x="184"/>
        <item x="9"/>
        <item m="1" x="329"/>
        <item m="1" x="302"/>
        <item m="1" x="309"/>
        <item m="1" x="355"/>
        <item m="1" x="324"/>
        <item m="1" x="351"/>
        <item m="1" x="222"/>
        <item m="1" x="225"/>
        <item m="1" x="311"/>
        <item m="1" x="356"/>
        <item m="1" x="210"/>
        <item m="1" x="199"/>
        <item m="1" x="258"/>
        <item m="1" x="188"/>
        <item m="1" x="152"/>
        <item x="4"/>
        <item x="59"/>
        <item x="36"/>
        <item x="32"/>
        <item x="115"/>
        <item x="88"/>
        <item x="91"/>
        <item x="131"/>
        <item x="5"/>
        <item x="2"/>
        <item m="1" x="150"/>
        <item m="1" x="151"/>
        <item x="97"/>
        <item x="120"/>
        <item x="77"/>
        <item x="8"/>
        <item x="14"/>
        <item m="1" x="153"/>
        <item x="35"/>
        <item x="45"/>
        <item x="127"/>
        <item x="52"/>
        <item x="87"/>
        <item x="33"/>
        <item x="53"/>
        <item x="106"/>
        <item x="72"/>
        <item x="57"/>
        <item x="83"/>
        <item x="11"/>
        <item x="114"/>
        <item x="108"/>
        <item m="1" x="154"/>
        <item m="1" x="155"/>
        <item x="44"/>
        <item x="69"/>
        <item x="70"/>
        <item x="48"/>
        <item m="1" x="156"/>
        <item x="15"/>
        <item x="119"/>
        <item m="1" x="159"/>
        <item x="107"/>
        <item m="1" x="160"/>
        <item x="21"/>
        <item x="121"/>
        <item x="124"/>
        <item x="125"/>
        <item x="105"/>
        <item m="1" x="161"/>
        <item m="1" x="162"/>
        <item x="126"/>
        <item x="65"/>
        <item m="1" x="163"/>
        <item m="1" x="164"/>
        <item x="94"/>
        <item x="93"/>
        <item x="51"/>
        <item m="1" x="165"/>
        <item x="23"/>
        <item x="29"/>
        <item x="20"/>
        <item x="49"/>
        <item x="130"/>
        <item x="7"/>
        <item x="60"/>
        <item x="133"/>
        <item x="66"/>
        <item x="22"/>
        <item x="111"/>
        <item m="1" x="142"/>
        <item x="24"/>
        <item x="43"/>
        <item x="25"/>
        <item x="39"/>
        <item x="134"/>
        <item x="78"/>
        <item x="10"/>
        <item x="129"/>
        <item x="128"/>
        <item x="109"/>
        <item x="100"/>
        <item x="117"/>
        <item x="116"/>
        <item x="74"/>
        <item x="82"/>
        <item x="18"/>
        <item x="90"/>
        <item x="16"/>
        <item x="138"/>
        <item x="92"/>
        <item x="46"/>
        <item x="103"/>
        <item x="75"/>
        <item m="1" x="144"/>
        <item x="85"/>
        <item x="113"/>
        <item x="81"/>
        <item x="96"/>
        <item m="1" x="145"/>
        <item x="123"/>
        <item x="95"/>
        <item x="6"/>
        <item x="98"/>
        <item m="1" x="146"/>
        <item m="1" x="147"/>
        <item x="34"/>
        <item x="122"/>
        <item x="27"/>
        <item x="136"/>
        <item m="1" x="148"/>
        <item x="137"/>
        <item x="58"/>
        <item x="76"/>
        <item x="3"/>
        <item x="118"/>
        <item x="80"/>
        <item x="38"/>
        <item x="28"/>
        <item x="40"/>
        <item m="1" x="141"/>
        <item x="30"/>
        <item x="31"/>
        <item x="54"/>
        <item x="56"/>
        <item x="26"/>
        <item m="1" x="140"/>
        <item x="10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67">
        <item m="1" x="56"/>
        <item x="50"/>
        <item x="46"/>
        <item m="1" x="58"/>
        <item x="42"/>
        <item x="41"/>
        <item m="1" x="57"/>
        <item x="44"/>
        <item x="12"/>
        <item m="1" x="61"/>
        <item x="34"/>
        <item x="33"/>
        <item x="28"/>
        <item x="30"/>
        <item x="29"/>
        <item x="19"/>
        <item x="20"/>
        <item x="10"/>
        <item x="17"/>
        <item x="32"/>
        <item x="35"/>
        <item x="26"/>
        <item x="37"/>
        <item x="52"/>
        <item x="39"/>
        <item x="15"/>
        <item x="53"/>
        <item x="25"/>
        <item x="43"/>
        <item x="22"/>
        <item x="6"/>
        <item x="14"/>
        <item x="51"/>
        <item x="5"/>
        <item x="38"/>
        <item x="4"/>
        <item m="1" x="62"/>
        <item x="23"/>
        <item x="3"/>
        <item x="0"/>
        <item x="21"/>
        <item x="16"/>
        <item x="1"/>
        <item x="8"/>
        <item x="18"/>
        <item x="11"/>
        <item x="24"/>
        <item x="55"/>
        <item m="1" x="65"/>
        <item m="1" x="66"/>
        <item x="40"/>
        <item m="1" x="63"/>
        <item m="1" x="64"/>
        <item x="2"/>
        <item m="1" x="60"/>
        <item x="45"/>
        <item x="49"/>
        <item x="9"/>
        <item m="1" x="59"/>
        <item x="13"/>
        <item x="31"/>
        <item x="36"/>
        <item x="7"/>
        <item x="48"/>
        <item x="27"/>
        <item x="54"/>
        <item x="4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Genero" axis="axisRow" compact="0" outline="0" multipleItemSelectionAllowed="1" showAll="0" defaultSubtotal="0">
      <items count="4">
        <item h="1" x="2"/>
        <item x="1"/>
        <item h="1" x="0"/>
        <item h="1" m="1"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0">
        <item h="1" x="1"/>
        <item h="1" x="3"/>
        <item h="1" x="4"/>
        <item x="0"/>
        <item h="1" x="2"/>
        <item h="1" m="1" x="6"/>
        <item h="1" x="5"/>
        <item h="1" m="1" x="7"/>
        <item h="1" m="1" x="8"/>
        <item h="1" m="1" x="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3">
        <item x="18"/>
        <item x="28"/>
        <item x="37"/>
        <item x="2"/>
        <item x="15"/>
        <item x="19"/>
        <item x="41"/>
        <item x="31"/>
        <item x="13"/>
        <item x="0"/>
        <item x="7"/>
        <item x="1"/>
        <item x="3"/>
        <item x="16"/>
        <item x="10"/>
        <item x="24"/>
        <item x="5"/>
        <item x="17"/>
        <item x="6"/>
        <item x="11"/>
        <item x="32"/>
        <item x="14"/>
        <item x="38"/>
        <item x="20"/>
        <item x="27"/>
        <item x="23"/>
        <item x="33"/>
        <item x="9"/>
        <item x="29"/>
        <item x="40"/>
        <item x="21"/>
        <item x="22"/>
        <item x="25"/>
        <item x="35"/>
        <item x="12"/>
        <item x="39"/>
        <item x="4"/>
        <item x="26"/>
        <item m="1" x="42"/>
        <item x="8"/>
        <item x="30"/>
        <item x="34"/>
        <item x="36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7">
    <field x="1"/>
    <field x="2"/>
    <field x="0"/>
    <field x="3"/>
    <field x="5"/>
    <field x="6"/>
    <field x="4"/>
  </rowFields>
  <rowItems count="7">
    <i>
      <x v="86"/>
      <x v="325"/>
      <x v="129"/>
      <x v="37"/>
      <x v="3"/>
      <x v="17"/>
      <x v="1"/>
    </i>
    <i>
      <x v="92"/>
      <x v="236"/>
      <x v="12"/>
      <x v="40"/>
      <x v="3"/>
      <x v="10"/>
      <x v="1"/>
    </i>
    <i>
      <x v="97"/>
      <x v="328"/>
      <x v="132"/>
      <x v="57"/>
      <x v="3"/>
      <x v="3"/>
      <x v="1"/>
    </i>
    <i>
      <x v="104"/>
      <x v="322"/>
      <x v="126"/>
      <x v="38"/>
      <x v="3"/>
      <x v="21"/>
      <x v="1"/>
    </i>
    <i>
      <x v="117"/>
      <x v="313"/>
      <x v="110"/>
      <x v="63"/>
      <x v="3"/>
      <x v="3"/>
      <x v="1"/>
    </i>
    <i>
      <x v="118"/>
      <x v="312"/>
      <x v="109"/>
      <x v="33"/>
      <x v="3"/>
      <x v="3"/>
      <x v="1"/>
    </i>
    <i>
      <x v="135"/>
      <x v="296"/>
      <x v="88"/>
      <x v="32"/>
      <x v="3"/>
      <x v="22"/>
      <x v="1"/>
    </i>
  </rowItems>
  <colItems count="1">
    <i/>
  </colItems>
  <formats count="3">
    <format dxfId="122">
      <pivotArea dataOnly="0" labelOnly="1" outline="0" fieldPosition="0">
        <references count="1">
          <reference field="1" count="1">
            <x v="428"/>
          </reference>
        </references>
      </pivotArea>
    </format>
    <format dxfId="121">
      <pivotArea field="1" type="button" dataOnly="0" labelOnly="1" outline="0" axis="axisRow" fieldPosition="0"/>
    </format>
    <format dxfId="120">
      <pivotArea dataOnly="0" labelOnly="1" outline="0" fieldPosition="0">
        <references count="1">
          <reference field="1" count="9">
            <x v="294"/>
            <x v="328"/>
            <x v="337"/>
            <x v="372"/>
            <x v="393"/>
            <x v="394"/>
            <x v="405"/>
            <x v="408"/>
            <x v="411"/>
          </reference>
        </references>
      </pivotArea>
    </format>
  </formats>
  <pivotTableStyleInfo name="PivotStyleMedium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800-000000000000}" name="TablaDinámica1" cacheId="563" applyNumberFormats="0" applyBorderFormats="0" applyFontFormats="0" applyPatternFormats="0" applyAlignmentFormats="0" applyWidthHeightFormats="1" dataCaption="Valores" updatedVersion="8" minRefreshableVersion="3" useAutoFormatting="1" rowGrandTotals="0" colGrandTotals="0" itemPrintTitles="1" createdVersion="5" indent="0" compact="0" compactData="0" multipleFieldFilters="0" fieldListSortAscending="1">
  <location ref="B2:H26" firstHeaderRow="1" firstDataRow="1" firstDataCol="7"/>
  <pivotFields count="7">
    <pivotField axis="axisRow" compact="0" outline="0" showAll="0" defaultSubtotal="0">
      <items count="168">
        <item x="12"/>
        <item x="0"/>
        <item x="1"/>
        <item x="4"/>
        <item x="59"/>
        <item x="36"/>
        <item x="64"/>
        <item x="32"/>
        <item x="50"/>
        <item x="115"/>
        <item x="88"/>
        <item x="110"/>
        <item x="91"/>
        <item x="131"/>
        <item x="5"/>
        <item x="101"/>
        <item x="19"/>
        <item x="2"/>
        <item m="1" x="149"/>
        <item x="13"/>
        <item x="42"/>
        <item m="1" x="150"/>
        <item x="97"/>
        <item m="1" x="151"/>
        <item m="1" x="152"/>
        <item x="77"/>
        <item x="8"/>
        <item x="14"/>
        <item m="1" x="153"/>
        <item x="45"/>
        <item x="67"/>
        <item x="127"/>
        <item x="52"/>
        <item x="87"/>
        <item x="33"/>
        <item x="53"/>
        <item x="106"/>
        <item x="71"/>
        <item x="72"/>
        <item x="57"/>
        <item x="83"/>
        <item x="11"/>
        <item x="108"/>
        <item m="1" x="154"/>
        <item m="1" x="155"/>
        <item x="44"/>
        <item x="69"/>
        <item x="70"/>
        <item x="48"/>
        <item m="1" x="156"/>
        <item x="15"/>
        <item x="119"/>
        <item m="1" x="157"/>
        <item m="1" x="158"/>
        <item m="1" x="159"/>
        <item x="41"/>
        <item x="9"/>
        <item x="47"/>
        <item x="120"/>
        <item x="107"/>
        <item x="86"/>
        <item m="1" x="160"/>
        <item x="21"/>
        <item x="84"/>
        <item x="55"/>
        <item x="121"/>
        <item x="124"/>
        <item x="125"/>
        <item x="105"/>
        <item x="112"/>
        <item m="1" x="161"/>
        <item m="1" x="162"/>
        <item x="126"/>
        <item x="65"/>
        <item m="1" x="163"/>
        <item m="1" x="164"/>
        <item x="94"/>
        <item x="93"/>
        <item x="51"/>
        <item m="1" x="165"/>
        <item x="23"/>
        <item x="29"/>
        <item x="20"/>
        <item x="49"/>
        <item x="130"/>
        <item x="79"/>
        <item x="7"/>
        <item x="60"/>
        <item x="133"/>
        <item x="66"/>
        <item x="22"/>
        <item x="111"/>
        <item m="1" x="140"/>
        <item x="24"/>
        <item x="135"/>
        <item x="43"/>
        <item x="25"/>
        <item x="39"/>
        <item x="132"/>
        <item x="134"/>
        <item x="78"/>
        <item x="10"/>
        <item x="37"/>
        <item x="68"/>
        <item x="129"/>
        <item x="128"/>
        <item x="109"/>
        <item x="100"/>
        <item x="104"/>
        <item x="117"/>
        <item x="116"/>
        <item m="1" x="141"/>
        <item x="74"/>
        <item x="82"/>
        <item x="18"/>
        <item x="90"/>
        <item x="16"/>
        <item x="138"/>
        <item x="92"/>
        <item x="46"/>
        <item x="61"/>
        <item m="1" x="167"/>
        <item x="139"/>
        <item m="1" x="166"/>
        <item x="35"/>
        <item x="114"/>
        <item x="103"/>
        <item x="75"/>
        <item m="1" x="142"/>
        <item x="85"/>
        <item x="113"/>
        <item x="81"/>
        <item x="96"/>
        <item m="1" x="143"/>
        <item x="123"/>
        <item x="95"/>
        <item x="6"/>
        <item x="98"/>
        <item m="1" x="144"/>
        <item m="1" x="145"/>
        <item x="34"/>
        <item x="122"/>
        <item x="27"/>
        <item x="136"/>
        <item m="1" x="146"/>
        <item x="63"/>
        <item x="62"/>
        <item x="137"/>
        <item x="58"/>
        <item x="76"/>
        <item x="3"/>
        <item x="118"/>
        <item x="80"/>
        <item x="38"/>
        <item x="28"/>
        <item x="40"/>
        <item x="73"/>
        <item x="99"/>
        <item x="89"/>
        <item x="30"/>
        <item x="31"/>
        <item x="54"/>
        <item x="56"/>
        <item x="26"/>
        <item x="102"/>
        <item x="17"/>
        <item m="1" x="147"/>
        <item m="1" x="14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ascending" defaultSubtotal="0">
      <items count="43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6"/>
        <item x="112"/>
        <item x="113"/>
        <item x="114"/>
        <item x="115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m="1" x="193"/>
        <item x="137"/>
        <item x="138"/>
        <item m="1" x="196"/>
        <item m="1" x="395"/>
        <item m="1" x="198"/>
        <item m="1" x="199"/>
        <item m="1" x="200"/>
        <item m="1" x="201"/>
        <item m="1" x="202"/>
        <item m="1" x="203"/>
        <item m="1" x="204"/>
        <item m="1" x="205"/>
        <item m="1" x="206"/>
        <item m="1" x="197"/>
        <item m="1" x="207"/>
        <item m="1" x="208"/>
        <item m="1" x="209"/>
        <item m="1" x="210"/>
        <item m="1" x="211"/>
        <item m="1" x="212"/>
        <item m="1" x="213"/>
        <item m="1" x="214"/>
        <item m="1" x="215"/>
        <item m="1" x="216"/>
        <item m="1" x="217"/>
        <item m="1" x="218"/>
        <item m="1" x="219"/>
        <item m="1" x="220"/>
        <item m="1" x="221"/>
        <item m="1" x="222"/>
        <item m="1" x="223"/>
        <item m="1" x="224"/>
        <item m="1" x="225"/>
        <item m="1" x="226"/>
        <item m="1" x="227"/>
        <item m="1" x="228"/>
        <item m="1" x="229"/>
        <item m="1" x="230"/>
        <item m="1" x="231"/>
        <item m="1" x="232"/>
        <item m="1" x="233"/>
        <item m="1" x="234"/>
        <item m="1" x="235"/>
        <item m="1" x="236"/>
        <item m="1" x="237"/>
        <item m="1" x="238"/>
        <item m="1" x="239"/>
        <item m="1" x="240"/>
        <item m="1" x="241"/>
        <item m="1" x="242"/>
        <item m="1" x="243"/>
        <item m="1" x="244"/>
        <item m="1" x="245"/>
        <item m="1" x="246"/>
        <item m="1" x="247"/>
        <item m="1" x="248"/>
        <item m="1" x="249"/>
        <item m="1" x="250"/>
        <item m="1" x="251"/>
        <item m="1" x="252"/>
        <item m="1" x="253"/>
        <item m="1" x="254"/>
        <item m="1" x="255"/>
        <item m="1" x="256"/>
        <item m="1" x="257"/>
        <item m="1" x="258"/>
        <item m="1" x="259"/>
        <item m="1" x="260"/>
        <item m="1" x="261"/>
        <item m="1" x="262"/>
        <item m="1" x="263"/>
        <item m="1" x="264"/>
        <item m="1" x="265"/>
        <item m="1" x="266"/>
        <item m="1" x="267"/>
        <item m="1" x="268"/>
        <item m="1" x="269"/>
        <item m="1" x="270"/>
        <item m="1" x="271"/>
        <item m="1" x="272"/>
        <item m="1" x="273"/>
        <item m="1" x="274"/>
        <item m="1" x="275"/>
        <item m="1" x="276"/>
        <item m="1" x="277"/>
        <item m="1" x="278"/>
        <item m="1" x="140"/>
        <item m="1" x="141"/>
        <item m="1" x="142"/>
        <item m="1" x="143"/>
        <item m="1" x="144"/>
        <item m="1" x="145"/>
        <item m="1" x="146"/>
        <item m="1" x="147"/>
        <item m="1" x="148"/>
        <item m="1" x="149"/>
        <item m="1" x="150"/>
        <item m="1" x="151"/>
        <item m="1" x="152"/>
        <item m="1" x="153"/>
        <item m="1" x="154"/>
        <item m="1" x="155"/>
        <item m="1" x="156"/>
        <item m="1" x="157"/>
        <item m="1" x="158"/>
        <item m="1" x="159"/>
        <item m="1" x="160"/>
        <item m="1" x="161"/>
        <item m="1" x="162"/>
        <item m="1" x="163"/>
        <item m="1" x="164"/>
        <item m="1" x="165"/>
        <item m="1" x="166"/>
        <item m="1" x="167"/>
        <item m="1" x="168"/>
        <item m="1" x="169"/>
        <item m="1" x="170"/>
        <item m="1" x="171"/>
        <item m="1" x="172"/>
        <item m="1" x="173"/>
        <item m="1" x="174"/>
        <item m="1" x="175"/>
        <item m="1" x="176"/>
        <item m="1" x="177"/>
        <item m="1" x="178"/>
        <item m="1" x="179"/>
        <item m="1" x="180"/>
        <item m="1" x="181"/>
        <item m="1" x="182"/>
        <item m="1" x="183"/>
        <item m="1" x="184"/>
        <item m="1" x="185"/>
        <item m="1" x="186"/>
        <item m="1" x="187"/>
        <item m="1" x="188"/>
        <item m="1" x="189"/>
        <item m="1" x="190"/>
        <item m="1" x="191"/>
        <item m="1" x="192"/>
        <item m="1" x="279"/>
        <item m="1" x="194"/>
        <item m="1" x="195"/>
        <item m="1" x="280"/>
        <item m="1" x="281"/>
        <item m="1" x="282"/>
        <item m="1" x="283"/>
        <item m="1" x="284"/>
        <item m="1" x="354"/>
        <item m="1" x="398"/>
        <item m="1" x="401"/>
        <item m="1" x="403"/>
        <item m="1" x="405"/>
        <item m="1" x="407"/>
        <item m="1" x="409"/>
        <item m="1" x="411"/>
        <item m="1" x="413"/>
        <item m="1" x="416"/>
        <item m="1" x="419"/>
        <item m="1" x="422"/>
        <item m="1" x="425"/>
        <item m="1" x="428"/>
        <item m="1" x="285"/>
        <item m="1" x="287"/>
        <item m="1" x="289"/>
        <item m="1" x="291"/>
        <item m="1" x="293"/>
        <item m="1" x="295"/>
        <item m="1" x="298"/>
        <item m="1" x="301"/>
        <item m="1" x="304"/>
        <item m="1" x="307"/>
        <item m="1" x="322"/>
        <item m="1" x="325"/>
        <item m="1" x="327"/>
        <item m="1" x="329"/>
        <item m="1" x="331"/>
        <item m="1" x="333"/>
        <item m="1" x="335"/>
        <item m="1" x="337"/>
        <item m="1" x="339"/>
        <item m="1" x="342"/>
        <item m="1" x="344"/>
        <item m="1" x="346"/>
        <item m="1" x="348"/>
        <item m="1" x="350"/>
        <item m="1" x="351"/>
        <item m="1" x="352"/>
        <item m="1" x="353"/>
        <item m="1" x="355"/>
        <item m="1" x="356"/>
        <item m="1" x="357"/>
        <item m="1" x="359"/>
        <item m="1" x="361"/>
        <item m="1" x="363"/>
        <item m="1" x="365"/>
        <item m="1" x="373"/>
        <item m="1" x="375"/>
        <item m="1" x="377"/>
        <item m="1" x="379"/>
        <item m="1" x="381"/>
        <item m="1" x="383"/>
        <item m="1" x="385"/>
        <item m="1" x="387"/>
        <item m="1" x="389"/>
        <item m="1" x="391"/>
        <item m="1" x="393"/>
        <item m="1" x="396"/>
        <item m="1" x="399"/>
        <item m="1" x="402"/>
        <item m="1" x="404"/>
        <item m="1" x="406"/>
        <item m="1" x="408"/>
        <item m="1" x="410"/>
        <item m="1" x="412"/>
        <item m="1" x="414"/>
        <item m="1" x="417"/>
        <item m="1" x="420"/>
        <item m="1" x="423"/>
        <item m="1" x="426"/>
        <item m="1" x="296"/>
        <item m="1" x="299"/>
        <item m="1" x="302"/>
        <item m="1" x="305"/>
        <item m="1" x="308"/>
        <item m="1" x="310"/>
        <item m="1" x="312"/>
        <item m="1" x="314"/>
        <item m="1" x="316"/>
        <item m="1" x="318"/>
        <item m="1" x="320"/>
        <item m="1" x="323"/>
        <item m="1" x="326"/>
        <item m="1" x="328"/>
        <item m="1" x="330"/>
        <item m="1" x="332"/>
        <item m="1" x="334"/>
        <item m="1" x="336"/>
        <item m="1" x="338"/>
        <item m="1" x="340"/>
        <item m="1" x="343"/>
        <item m="1" x="345"/>
        <item m="1" x="347"/>
        <item m="1" x="349"/>
        <item m="1" x="358"/>
        <item m="1" x="360"/>
        <item m="1" x="362"/>
        <item m="1" x="364"/>
        <item m="1" x="366"/>
        <item m="1" x="367"/>
        <item m="1" x="368"/>
        <item m="1" x="369"/>
        <item m="1" x="370"/>
        <item m="1" x="371"/>
        <item m="1" x="372"/>
        <item m="1" x="374"/>
        <item m="1" x="376"/>
        <item m="1" x="378"/>
        <item m="1" x="380"/>
        <item m="1" x="382"/>
        <item m="1" x="384"/>
        <item m="1" x="386"/>
        <item m="1" x="388"/>
        <item m="1" x="390"/>
        <item m="1" x="392"/>
        <item m="1" x="394"/>
        <item m="1" x="397"/>
        <item m="1" x="400"/>
        <item m="1" x="415"/>
        <item m="1" x="418"/>
        <item m="1" x="421"/>
        <item m="1" x="424"/>
        <item m="1" x="427"/>
        <item m="1" x="429"/>
        <item m="1" x="286"/>
        <item m="1" x="288"/>
        <item m="1" x="290"/>
        <item m="1" x="292"/>
        <item m="1" x="294"/>
        <item m="1" x="297"/>
        <item m="1" x="300"/>
        <item m="1" x="303"/>
        <item m="1" x="306"/>
        <item m="1" x="309"/>
        <item m="1" x="311"/>
        <item m="1" x="313"/>
        <item m="1" x="315"/>
        <item m="1" x="317"/>
        <item m="1" x="319"/>
        <item m="1" x="321"/>
        <item m="1" x="324"/>
        <item m="1" x="341"/>
        <item x="13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58">
        <item m="1" x="283"/>
        <item m="1" x="206"/>
        <item m="1" x="313"/>
        <item m="1" x="255"/>
        <item m="1" x="252"/>
        <item m="1" x="318"/>
        <item m="1" x="193"/>
        <item m="1" x="244"/>
        <item m="1" x="215"/>
        <item m="1" x="182"/>
        <item m="1" x="229"/>
        <item x="112"/>
        <item m="1" x="347"/>
        <item m="1" x="295"/>
        <item m="1" x="292"/>
        <item m="1" x="173"/>
        <item m="1" x="257"/>
        <item x="12"/>
        <item m="1" x="322"/>
        <item m="1" x="331"/>
        <item x="17"/>
        <item m="1" x="189"/>
        <item x="79"/>
        <item x="101"/>
        <item m="1" x="217"/>
        <item m="1" x="262"/>
        <item m="1" x="256"/>
        <item m="1" x="195"/>
        <item m="1" x="280"/>
        <item m="1" x="286"/>
        <item m="1" x="200"/>
        <item m="1" x="194"/>
        <item m="1" x="289"/>
        <item m="1" x="158"/>
        <item m="1" x="307"/>
        <item m="1" x="226"/>
        <item m="1" x="185"/>
        <item m="1" x="267"/>
        <item m="1" x="219"/>
        <item x="50"/>
        <item m="1" x="242"/>
        <item x="135"/>
        <item m="1" x="251"/>
        <item x="132"/>
        <item m="1" x="342"/>
        <item m="1" x="291"/>
        <item m="1" x="288"/>
        <item x="86"/>
        <item m="1" x="265"/>
        <item m="1" x="271"/>
        <item m="1" x="270"/>
        <item m="1" x="167"/>
        <item m="1" x="268"/>
        <item m="1" x="348"/>
        <item m="1" x="344"/>
        <item m="1" x="338"/>
        <item m="1" x="269"/>
        <item m="1" x="341"/>
        <item m="1" x="174"/>
        <item m="1" x="177"/>
        <item m="1" x="235"/>
        <item m="1" x="294"/>
        <item m="1" x="277"/>
        <item x="13"/>
        <item x="55"/>
        <item m="1" x="316"/>
        <item m="1" x="293"/>
        <item m="1" x="335"/>
        <item m="1" x="282"/>
        <item m="1" x="170"/>
        <item x="64"/>
        <item x="73"/>
        <item m="1" x="178"/>
        <item m="1" x="340"/>
        <item m="1" x="328"/>
        <item m="1" x="261"/>
        <item m="1" x="220"/>
        <item x="47"/>
        <item m="1" x="274"/>
        <item m="1" x="232"/>
        <item m="1" x="253"/>
        <item x="61"/>
        <item m="1" x="327"/>
        <item x="41"/>
        <item m="1" x="243"/>
        <item m="1" x="186"/>
        <item x="84"/>
        <item x="71"/>
        <item m="1" x="196"/>
        <item m="1" x="315"/>
        <item m="1" x="317"/>
        <item m="1" x="275"/>
        <item m="1" x="306"/>
        <item x="110"/>
        <item x="67"/>
        <item m="1" x="169"/>
        <item m="1" x="240"/>
        <item m="1" x="312"/>
        <item m="1" x="239"/>
        <item m="1" x="249"/>
        <item m="1" x="320"/>
        <item x="89"/>
        <item m="1" x="266"/>
        <item m="1" x="276"/>
        <item m="1" x="191"/>
        <item m="1" x="308"/>
        <item m="1" x="143"/>
        <item m="1" x="321"/>
        <item m="1" x="236"/>
        <item m="1" x="211"/>
        <item m="1" x="305"/>
        <item m="1" x="245"/>
        <item m="1" x="181"/>
        <item m="1" x="233"/>
        <item m="1" x="202"/>
        <item m="1" x="314"/>
        <item m="1" x="197"/>
        <item m="1" x="246"/>
        <item m="1" x="264"/>
        <item x="37"/>
        <item x="62"/>
        <item x="63"/>
        <item m="1" x="149"/>
        <item x="139"/>
        <item m="1" x="190"/>
        <item m="1" x="227"/>
        <item m="1" x="319"/>
        <item m="1" x="281"/>
        <item x="104"/>
        <item m="1" x="172"/>
        <item m="1" x="201"/>
        <item m="1" x="250"/>
        <item m="1" x="323"/>
        <item m="1" x="333"/>
        <item m="1" x="349"/>
        <item m="1" x="278"/>
        <item x="99"/>
        <item m="1" x="231"/>
        <item m="1" x="171"/>
        <item m="1" x="298"/>
        <item m="1" x="339"/>
        <item m="1" x="221"/>
        <item m="1" x="187"/>
        <item m="1" x="179"/>
        <item m="1" x="223"/>
        <item m="1" x="209"/>
        <item m="1" x="234"/>
        <item m="1" x="330"/>
        <item m="1" x="290"/>
        <item m="1" x="325"/>
        <item m="1" x="310"/>
        <item m="1" x="272"/>
        <item x="19"/>
        <item m="1" x="228"/>
        <item m="1" x="205"/>
        <item m="1" x="216"/>
        <item m="1" x="287"/>
        <item m="1" x="350"/>
        <item m="1" x="260"/>
        <item m="1" x="230"/>
        <item m="1" x="238"/>
        <item m="1" x="208"/>
        <item m="1" x="214"/>
        <item m="1" x="168"/>
        <item m="1" x="279"/>
        <item m="1" x="300"/>
        <item m="1" x="212"/>
        <item m="1" x="273"/>
        <item m="1" x="224"/>
        <item m="1" x="241"/>
        <item m="1" x="176"/>
        <item m="1" x="180"/>
        <item m="1" x="326"/>
        <item m="1" x="299"/>
        <item m="1" x="166"/>
        <item m="1" x="346"/>
        <item m="1" x="213"/>
        <item m="1" x="284"/>
        <item m="1" x="353"/>
        <item x="0"/>
        <item m="1" x="175"/>
        <item m="1" x="354"/>
        <item m="1" x="204"/>
        <item m="1" x="263"/>
        <item m="1" x="343"/>
        <item m="1" x="296"/>
        <item m="1" x="157"/>
        <item m="1" x="304"/>
        <item m="1" x="345"/>
        <item m="1" x="247"/>
        <item m="1" x="183"/>
        <item m="1" x="207"/>
        <item m="1" x="334"/>
        <item m="1" x="336"/>
        <item x="42"/>
        <item m="1" x="203"/>
        <item m="1" x="237"/>
        <item m="1" x="248"/>
        <item m="1" x="254"/>
        <item m="1" x="192"/>
        <item m="1" x="352"/>
        <item m="1" x="218"/>
        <item m="1" x="337"/>
        <item x="1"/>
        <item x="68"/>
        <item m="1" x="259"/>
        <item m="1" x="285"/>
        <item m="1" x="198"/>
        <item m="1" x="357"/>
        <item m="1" x="303"/>
        <item m="1" x="301"/>
        <item m="1" x="332"/>
        <item m="1" x="297"/>
        <item m="1" x="184"/>
        <item x="9"/>
        <item m="1" x="329"/>
        <item m="1" x="302"/>
        <item m="1" x="309"/>
        <item m="1" x="355"/>
        <item m="1" x="324"/>
        <item m="1" x="351"/>
        <item m="1" x="222"/>
        <item m="1" x="225"/>
        <item m="1" x="311"/>
        <item m="1" x="356"/>
        <item m="1" x="210"/>
        <item m="1" x="199"/>
        <item m="1" x="258"/>
        <item m="1" x="188"/>
        <item m="1" x="152"/>
        <item x="4"/>
        <item x="59"/>
        <item x="36"/>
        <item x="32"/>
        <item x="115"/>
        <item x="88"/>
        <item x="91"/>
        <item x="131"/>
        <item x="5"/>
        <item x="2"/>
        <item m="1" x="150"/>
        <item m="1" x="151"/>
        <item x="97"/>
        <item x="120"/>
        <item x="77"/>
        <item x="8"/>
        <item x="14"/>
        <item m="1" x="153"/>
        <item x="35"/>
        <item x="45"/>
        <item x="127"/>
        <item x="52"/>
        <item x="87"/>
        <item x="33"/>
        <item x="53"/>
        <item x="106"/>
        <item x="72"/>
        <item x="57"/>
        <item x="83"/>
        <item x="11"/>
        <item x="114"/>
        <item x="108"/>
        <item m="1" x="154"/>
        <item m="1" x="155"/>
        <item x="44"/>
        <item x="69"/>
        <item x="70"/>
        <item x="48"/>
        <item m="1" x="156"/>
        <item x="15"/>
        <item x="119"/>
        <item m="1" x="159"/>
        <item x="107"/>
        <item m="1" x="160"/>
        <item x="21"/>
        <item x="121"/>
        <item x="124"/>
        <item x="125"/>
        <item x="105"/>
        <item m="1" x="161"/>
        <item m="1" x="162"/>
        <item x="126"/>
        <item x="65"/>
        <item m="1" x="163"/>
        <item m="1" x="164"/>
        <item x="94"/>
        <item x="93"/>
        <item x="51"/>
        <item m="1" x="165"/>
        <item x="23"/>
        <item x="29"/>
        <item x="20"/>
        <item x="49"/>
        <item x="130"/>
        <item x="7"/>
        <item x="60"/>
        <item x="133"/>
        <item x="66"/>
        <item x="22"/>
        <item x="111"/>
        <item m="1" x="142"/>
        <item x="24"/>
        <item x="43"/>
        <item x="25"/>
        <item x="39"/>
        <item x="134"/>
        <item x="78"/>
        <item x="10"/>
        <item x="129"/>
        <item x="128"/>
        <item x="109"/>
        <item x="100"/>
        <item x="117"/>
        <item x="116"/>
        <item x="74"/>
        <item x="82"/>
        <item x="18"/>
        <item x="90"/>
        <item x="16"/>
        <item x="138"/>
        <item x="92"/>
        <item x="46"/>
        <item x="103"/>
        <item x="75"/>
        <item m="1" x="144"/>
        <item x="85"/>
        <item x="113"/>
        <item x="81"/>
        <item x="96"/>
        <item m="1" x="145"/>
        <item x="123"/>
        <item x="95"/>
        <item x="6"/>
        <item x="98"/>
        <item m="1" x="146"/>
        <item m="1" x="147"/>
        <item x="34"/>
        <item x="122"/>
        <item x="27"/>
        <item x="136"/>
        <item m="1" x="148"/>
        <item x="137"/>
        <item x="58"/>
        <item x="76"/>
        <item x="3"/>
        <item x="118"/>
        <item x="80"/>
        <item x="38"/>
        <item x="28"/>
        <item x="40"/>
        <item m="1" x="141"/>
        <item x="30"/>
        <item x="31"/>
        <item x="54"/>
        <item x="56"/>
        <item x="26"/>
        <item m="1" x="140"/>
        <item x="10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67">
        <item m="1" x="56"/>
        <item x="50"/>
        <item x="46"/>
        <item m="1" x="58"/>
        <item x="42"/>
        <item x="41"/>
        <item m="1" x="57"/>
        <item x="44"/>
        <item x="12"/>
        <item m="1" x="61"/>
        <item x="34"/>
        <item x="33"/>
        <item x="28"/>
        <item x="30"/>
        <item x="29"/>
        <item x="19"/>
        <item x="20"/>
        <item x="10"/>
        <item x="17"/>
        <item x="32"/>
        <item x="35"/>
        <item x="26"/>
        <item x="37"/>
        <item x="52"/>
        <item x="39"/>
        <item x="15"/>
        <item x="53"/>
        <item x="25"/>
        <item x="43"/>
        <item x="22"/>
        <item x="6"/>
        <item x="14"/>
        <item x="51"/>
        <item x="5"/>
        <item x="38"/>
        <item x="4"/>
        <item m="1" x="62"/>
        <item x="23"/>
        <item x="3"/>
        <item x="0"/>
        <item x="21"/>
        <item x="16"/>
        <item x="1"/>
        <item x="8"/>
        <item x="18"/>
        <item x="11"/>
        <item x="24"/>
        <item x="55"/>
        <item m="1" x="65"/>
        <item m="1" x="66"/>
        <item x="40"/>
        <item m="1" x="63"/>
        <item m="1" x="64"/>
        <item x="2"/>
        <item m="1" x="60"/>
        <item x="45"/>
        <item x="49"/>
        <item x="9"/>
        <item m="1" x="59"/>
        <item x="13"/>
        <item x="31"/>
        <item x="36"/>
        <item x="7"/>
        <item x="48"/>
        <item x="27"/>
        <item x="54"/>
        <item x="4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multipleItemSelectionAllowed="1" showAll="0" defaultSubtotal="0">
      <items count="4">
        <item h="1" x="2"/>
        <item h="1" x="1"/>
        <item x="0"/>
        <item h="1" m="1"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0">
        <item h="1" x="1"/>
        <item h="1" x="3"/>
        <item h="1" x="4"/>
        <item x="0"/>
        <item h="1" x="2"/>
        <item h="1" m="1" x="6"/>
        <item h="1" x="5"/>
        <item h="1" m="1" x="7"/>
        <item h="1" m="1" x="8"/>
        <item h="1" m="1" x="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3">
        <item x="18"/>
        <item x="28"/>
        <item x="37"/>
        <item x="2"/>
        <item x="15"/>
        <item x="19"/>
        <item x="41"/>
        <item x="31"/>
        <item x="13"/>
        <item x="0"/>
        <item x="7"/>
        <item x="1"/>
        <item x="3"/>
        <item x="16"/>
        <item x="10"/>
        <item x="24"/>
        <item x="5"/>
        <item x="17"/>
        <item x="6"/>
        <item x="11"/>
        <item x="32"/>
        <item x="14"/>
        <item x="38"/>
        <item x="20"/>
        <item x="27"/>
        <item x="23"/>
        <item x="33"/>
        <item x="9"/>
        <item x="29"/>
        <item x="40"/>
        <item x="21"/>
        <item x="22"/>
        <item x="25"/>
        <item x="35"/>
        <item x="12"/>
        <item x="39"/>
        <item x="4"/>
        <item x="26"/>
        <item m="1" x="42"/>
        <item x="8"/>
        <item x="30"/>
        <item x="34"/>
        <item x="36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7">
    <field x="1"/>
    <field x="2"/>
    <field x="0"/>
    <field x="3"/>
    <field x="5"/>
    <field x="6"/>
    <field x="4"/>
  </rowFields>
  <rowItems count="24">
    <i>
      <x/>
      <x v="179"/>
      <x v="1"/>
      <x v="39"/>
      <x v="3"/>
      <x v="9"/>
      <x v="2"/>
    </i>
    <i>
      <x v="1"/>
      <x v="203"/>
      <x v="2"/>
      <x v="42"/>
      <x v="3"/>
      <x v="11"/>
      <x v="2"/>
    </i>
    <i>
      <x v="3"/>
      <x v="344"/>
      <x v="150"/>
      <x v="38"/>
      <x v="3"/>
      <x v="3"/>
      <x v="2"/>
    </i>
    <i>
      <x v="4"/>
      <x v="230"/>
      <x v="3"/>
      <x v="35"/>
      <x v="3"/>
      <x v="12"/>
      <x v="2"/>
    </i>
    <i>
      <x v="5"/>
      <x v="238"/>
      <x v="14"/>
      <x v="33"/>
      <x v="3"/>
      <x v="3"/>
      <x v="2"/>
    </i>
    <i>
      <x v="7"/>
      <x v="294"/>
      <x v="86"/>
      <x v="62"/>
      <x v="3"/>
      <x v="36"/>
      <x v="2"/>
    </i>
    <i>
      <x v="9"/>
      <x v="214"/>
      <x v="56"/>
      <x v="57"/>
      <x v="3"/>
      <x v="3"/>
      <x v="2"/>
    </i>
    <i>
      <x v="15"/>
      <x v="269"/>
      <x v="50"/>
      <x v="31"/>
      <x v="3"/>
      <x v="3"/>
      <x v="2"/>
    </i>
    <i>
      <x v="17"/>
      <x v="20"/>
      <x v="165"/>
      <x v="41"/>
      <x v="3"/>
      <x v="39"/>
      <x v="2"/>
    </i>
    <i>
      <x v="22"/>
      <x v="298"/>
      <x v="90"/>
      <x v="40"/>
      <x v="3"/>
      <x v="3"/>
      <x v="2"/>
    </i>
    <i>
      <x v="23"/>
      <x v="289"/>
      <x v="80"/>
      <x v="57"/>
      <x v="3"/>
      <x v="19"/>
      <x v="2"/>
    </i>
    <i>
      <x v="26"/>
      <x v="355"/>
      <x v="163"/>
      <x v="41"/>
      <x v="3"/>
      <x v="3"/>
      <x v="2"/>
    </i>
    <i>
      <x v="27"/>
      <x v="338"/>
      <x v="142"/>
      <x v="33"/>
      <x v="3"/>
      <x v="34"/>
      <x v="2"/>
    </i>
    <i>
      <x v="28"/>
      <x v="348"/>
      <x v="154"/>
      <x v="57"/>
      <x v="3"/>
      <x v="8"/>
      <x v="2"/>
    </i>
    <i>
      <x v="29"/>
      <x v="290"/>
      <x v="81"/>
      <x v="37"/>
      <x v="3"/>
      <x v="21"/>
      <x v="2"/>
    </i>
    <i>
      <x v="31"/>
      <x v="352"/>
      <x v="160"/>
      <x v="42"/>
      <x v="3"/>
      <x v="36"/>
      <x v="2"/>
    </i>
    <i>
      <x v="32"/>
      <x v="233"/>
      <x v="7"/>
      <x v="57"/>
      <x v="3"/>
      <x v="10"/>
      <x v="2"/>
    </i>
    <i>
      <x v="45"/>
      <x v="264"/>
      <x v="45"/>
      <x v="37"/>
      <x v="3"/>
      <x v="3"/>
      <x v="2"/>
    </i>
    <i>
      <x v="47"/>
      <x v="321"/>
      <x v="119"/>
      <x v="31"/>
      <x v="3"/>
      <x v="30"/>
      <x v="2"/>
    </i>
    <i>
      <x v="49"/>
      <x v="267"/>
      <x v="48"/>
      <x v="62"/>
      <x v="3"/>
      <x v="3"/>
      <x v="2"/>
    </i>
    <i>
      <x v="55"/>
      <x v="353"/>
      <x v="161"/>
      <x v="41"/>
      <x v="3"/>
      <x v="3"/>
      <x v="2"/>
    </i>
    <i>
      <x v="65"/>
      <x v="70"/>
      <x v="6"/>
      <x v="34"/>
      <x v="3"/>
      <x v="10"/>
      <x v="2"/>
    </i>
    <i>
      <x v="66"/>
      <x v="282"/>
      <x v="73"/>
      <x v="39"/>
      <x v="3"/>
      <x v="3"/>
      <x v="2"/>
    </i>
    <i>
      <x v="77"/>
      <x v="343"/>
      <x v="149"/>
      <x v="38"/>
      <x v="3"/>
      <x v="37"/>
      <x v="2"/>
    </i>
  </rowItems>
  <colItems count="1">
    <i/>
  </colItems>
  <formats count="3">
    <format dxfId="119">
      <pivotArea dataOnly="0" labelOnly="1" outline="0" fieldPosition="0">
        <references count="1">
          <reference field="1" count="1">
            <x v="427"/>
          </reference>
        </references>
      </pivotArea>
    </format>
    <format dxfId="118">
      <pivotArea field="1" type="button" dataOnly="0" labelOnly="1" outline="0" axis="axisRow" fieldPosition="0"/>
    </format>
    <format dxfId="117">
      <pivotArea dataOnly="0" labelOnly="1" outline="0" fieldPosition="0">
        <references count="1">
          <reference field="1" count="19">
            <x v="141"/>
            <x v="151"/>
            <x v="285"/>
            <x v="288"/>
            <x v="289"/>
            <x v="296"/>
            <x v="327"/>
            <x v="329"/>
            <x v="332"/>
            <x v="334"/>
            <x v="338"/>
            <x v="340"/>
            <x v="357"/>
            <x v="364"/>
            <x v="365"/>
            <x v="370"/>
            <x v="374"/>
            <x v="403"/>
            <x v="421"/>
          </reference>
        </references>
      </pivotArea>
    </format>
  </formats>
  <pivotTableStyleInfo name="PivotStyleMedium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900-000000000000}" name="TablaDinámica1" cacheId="563" applyNumberFormats="0" applyBorderFormats="0" applyFontFormats="0" applyPatternFormats="0" applyAlignmentFormats="0" applyWidthHeightFormats="1" dataCaption="Valores" updatedVersion="8" minRefreshableVersion="3" useAutoFormatting="1" rowGrandTotals="0" colGrandTotals="0" itemPrintTitles="1" createdVersion="5" indent="0" compact="0" compactData="0" multipleFieldFilters="0" fieldListSortAscending="1">
  <location ref="B2:H9" firstHeaderRow="1" firstDataRow="1" firstDataCol="7"/>
  <pivotFields count="7">
    <pivotField axis="axisRow" compact="0" outline="0" showAll="0" defaultSubtotal="0">
      <items count="168">
        <item x="12"/>
        <item x="0"/>
        <item x="1"/>
        <item x="4"/>
        <item x="59"/>
        <item x="36"/>
        <item x="64"/>
        <item x="32"/>
        <item x="50"/>
        <item x="115"/>
        <item x="88"/>
        <item x="110"/>
        <item x="91"/>
        <item x="131"/>
        <item x="5"/>
        <item x="101"/>
        <item x="19"/>
        <item x="2"/>
        <item m="1" x="149"/>
        <item x="13"/>
        <item x="42"/>
        <item m="1" x="150"/>
        <item x="97"/>
        <item m="1" x="151"/>
        <item m="1" x="152"/>
        <item x="77"/>
        <item x="8"/>
        <item x="14"/>
        <item m="1" x="153"/>
        <item x="45"/>
        <item x="67"/>
        <item x="127"/>
        <item x="52"/>
        <item x="87"/>
        <item x="33"/>
        <item x="53"/>
        <item x="106"/>
        <item x="71"/>
        <item x="72"/>
        <item x="57"/>
        <item x="83"/>
        <item x="11"/>
        <item x="108"/>
        <item m="1" x="154"/>
        <item m="1" x="155"/>
        <item x="44"/>
        <item x="69"/>
        <item x="70"/>
        <item x="48"/>
        <item m="1" x="156"/>
        <item x="15"/>
        <item x="119"/>
        <item m="1" x="157"/>
        <item m="1" x="158"/>
        <item m="1" x="159"/>
        <item x="41"/>
        <item x="9"/>
        <item x="47"/>
        <item x="120"/>
        <item x="107"/>
        <item x="86"/>
        <item m="1" x="160"/>
        <item x="21"/>
        <item x="84"/>
        <item x="55"/>
        <item x="121"/>
        <item x="124"/>
        <item x="125"/>
        <item x="105"/>
        <item x="112"/>
        <item m="1" x="161"/>
        <item m="1" x="162"/>
        <item x="126"/>
        <item x="65"/>
        <item m="1" x="163"/>
        <item m="1" x="164"/>
        <item x="94"/>
        <item x="93"/>
        <item x="51"/>
        <item m="1" x="165"/>
        <item x="23"/>
        <item x="29"/>
        <item x="20"/>
        <item x="49"/>
        <item x="130"/>
        <item x="79"/>
        <item x="7"/>
        <item x="60"/>
        <item x="133"/>
        <item x="66"/>
        <item x="22"/>
        <item x="111"/>
        <item m="1" x="140"/>
        <item x="24"/>
        <item x="135"/>
        <item x="43"/>
        <item x="25"/>
        <item x="39"/>
        <item x="132"/>
        <item x="134"/>
        <item x="78"/>
        <item x="10"/>
        <item x="37"/>
        <item x="68"/>
        <item x="129"/>
        <item x="128"/>
        <item x="109"/>
        <item x="100"/>
        <item x="104"/>
        <item x="117"/>
        <item x="116"/>
        <item m="1" x="141"/>
        <item x="74"/>
        <item x="82"/>
        <item x="18"/>
        <item x="90"/>
        <item x="16"/>
        <item x="138"/>
        <item x="92"/>
        <item x="46"/>
        <item x="61"/>
        <item m="1" x="167"/>
        <item x="139"/>
        <item m="1" x="166"/>
        <item x="35"/>
        <item x="114"/>
        <item x="103"/>
        <item x="75"/>
        <item m="1" x="142"/>
        <item x="85"/>
        <item x="113"/>
        <item x="81"/>
        <item x="96"/>
        <item m="1" x="143"/>
        <item x="123"/>
        <item x="95"/>
        <item x="6"/>
        <item x="98"/>
        <item m="1" x="144"/>
        <item m="1" x="145"/>
        <item x="34"/>
        <item x="122"/>
        <item x="27"/>
        <item x="136"/>
        <item m="1" x="146"/>
        <item x="63"/>
        <item x="62"/>
        <item x="137"/>
        <item x="58"/>
        <item x="76"/>
        <item x="3"/>
        <item x="118"/>
        <item x="80"/>
        <item x="38"/>
        <item x="28"/>
        <item x="40"/>
        <item x="73"/>
        <item x="99"/>
        <item x="89"/>
        <item x="30"/>
        <item x="31"/>
        <item x="54"/>
        <item x="56"/>
        <item x="26"/>
        <item x="102"/>
        <item x="17"/>
        <item m="1" x="147"/>
        <item m="1" x="14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ascending" defaultSubtotal="0">
      <items count="43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6"/>
        <item x="112"/>
        <item x="113"/>
        <item x="114"/>
        <item x="115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m="1" x="193"/>
        <item x="137"/>
        <item x="138"/>
        <item m="1" x="196"/>
        <item m="1" x="395"/>
        <item m="1" x="198"/>
        <item m="1" x="199"/>
        <item m="1" x="200"/>
        <item m="1" x="201"/>
        <item m="1" x="202"/>
        <item m="1" x="203"/>
        <item m="1" x="204"/>
        <item m="1" x="205"/>
        <item m="1" x="206"/>
        <item m="1" x="197"/>
        <item m="1" x="207"/>
        <item m="1" x="208"/>
        <item m="1" x="209"/>
        <item m="1" x="210"/>
        <item m="1" x="211"/>
        <item m="1" x="212"/>
        <item m="1" x="213"/>
        <item m="1" x="214"/>
        <item m="1" x="215"/>
        <item m="1" x="216"/>
        <item m="1" x="217"/>
        <item m="1" x="218"/>
        <item m="1" x="219"/>
        <item m="1" x="220"/>
        <item m="1" x="221"/>
        <item m="1" x="222"/>
        <item m="1" x="223"/>
        <item m="1" x="224"/>
        <item m="1" x="225"/>
        <item m="1" x="226"/>
        <item m="1" x="227"/>
        <item m="1" x="228"/>
        <item m="1" x="229"/>
        <item m="1" x="230"/>
        <item m="1" x="231"/>
        <item m="1" x="232"/>
        <item m="1" x="233"/>
        <item m="1" x="234"/>
        <item m="1" x="235"/>
        <item m="1" x="236"/>
        <item m="1" x="237"/>
        <item m="1" x="238"/>
        <item m="1" x="239"/>
        <item m="1" x="240"/>
        <item m="1" x="241"/>
        <item m="1" x="242"/>
        <item m="1" x="243"/>
        <item m="1" x="244"/>
        <item m="1" x="245"/>
        <item m="1" x="246"/>
        <item m="1" x="247"/>
        <item m="1" x="248"/>
        <item m="1" x="249"/>
        <item m="1" x="250"/>
        <item m="1" x="251"/>
        <item m="1" x="252"/>
        <item m="1" x="253"/>
        <item m="1" x="254"/>
        <item m="1" x="255"/>
        <item m="1" x="256"/>
        <item m="1" x="257"/>
        <item m="1" x="258"/>
        <item m="1" x="259"/>
        <item m="1" x="260"/>
        <item m="1" x="261"/>
        <item m="1" x="262"/>
        <item m="1" x="263"/>
        <item m="1" x="264"/>
        <item m="1" x="265"/>
        <item m="1" x="266"/>
        <item m="1" x="267"/>
        <item m="1" x="268"/>
        <item m="1" x="269"/>
        <item m="1" x="270"/>
        <item m="1" x="271"/>
        <item m="1" x="272"/>
        <item m="1" x="273"/>
        <item m="1" x="274"/>
        <item m="1" x="275"/>
        <item m="1" x="276"/>
        <item m="1" x="277"/>
        <item m="1" x="278"/>
        <item m="1" x="140"/>
        <item m="1" x="141"/>
        <item m="1" x="142"/>
        <item m="1" x="143"/>
        <item m="1" x="144"/>
        <item m="1" x="145"/>
        <item m="1" x="146"/>
        <item m="1" x="147"/>
        <item m="1" x="148"/>
        <item m="1" x="149"/>
        <item m="1" x="150"/>
        <item m="1" x="151"/>
        <item m="1" x="152"/>
        <item m="1" x="153"/>
        <item m="1" x="154"/>
        <item m="1" x="155"/>
        <item m="1" x="156"/>
        <item m="1" x="157"/>
        <item m="1" x="158"/>
        <item m="1" x="159"/>
        <item m="1" x="160"/>
        <item m="1" x="161"/>
        <item m="1" x="162"/>
        <item m="1" x="163"/>
        <item m="1" x="164"/>
        <item m="1" x="165"/>
        <item m="1" x="166"/>
        <item m="1" x="167"/>
        <item m="1" x="168"/>
        <item m="1" x="169"/>
        <item m="1" x="170"/>
        <item m="1" x="171"/>
        <item m="1" x="172"/>
        <item m="1" x="173"/>
        <item m="1" x="174"/>
        <item m="1" x="175"/>
        <item m="1" x="176"/>
        <item m="1" x="177"/>
        <item m="1" x="178"/>
        <item m="1" x="179"/>
        <item m="1" x="180"/>
        <item m="1" x="181"/>
        <item m="1" x="182"/>
        <item m="1" x="183"/>
        <item m="1" x="184"/>
        <item m="1" x="185"/>
        <item m="1" x="186"/>
        <item m="1" x="187"/>
        <item m="1" x="188"/>
        <item m="1" x="189"/>
        <item m="1" x="190"/>
        <item m="1" x="191"/>
        <item m="1" x="192"/>
        <item m="1" x="279"/>
        <item m="1" x="194"/>
        <item m="1" x="195"/>
        <item m="1" x="280"/>
        <item m="1" x="281"/>
        <item m="1" x="282"/>
        <item m="1" x="283"/>
        <item m="1" x="284"/>
        <item m="1" x="354"/>
        <item m="1" x="398"/>
        <item m="1" x="401"/>
        <item m="1" x="403"/>
        <item m="1" x="405"/>
        <item m="1" x="407"/>
        <item m="1" x="409"/>
        <item m="1" x="411"/>
        <item m="1" x="413"/>
        <item m="1" x="416"/>
        <item m="1" x="419"/>
        <item m="1" x="422"/>
        <item m="1" x="425"/>
        <item m="1" x="428"/>
        <item m="1" x="285"/>
        <item m="1" x="287"/>
        <item m="1" x="289"/>
        <item m="1" x="291"/>
        <item m="1" x="293"/>
        <item m="1" x="295"/>
        <item m="1" x="298"/>
        <item m="1" x="301"/>
        <item m="1" x="304"/>
        <item m="1" x="307"/>
        <item m="1" x="322"/>
        <item m="1" x="325"/>
        <item m="1" x="327"/>
        <item m="1" x="329"/>
        <item m="1" x="331"/>
        <item m="1" x="333"/>
        <item m="1" x="335"/>
        <item m="1" x="337"/>
        <item m="1" x="339"/>
        <item m="1" x="342"/>
        <item m="1" x="344"/>
        <item m="1" x="346"/>
        <item m="1" x="348"/>
        <item m="1" x="350"/>
        <item m="1" x="351"/>
        <item m="1" x="352"/>
        <item m="1" x="353"/>
        <item m="1" x="355"/>
        <item m="1" x="356"/>
        <item m="1" x="357"/>
        <item m="1" x="359"/>
        <item m="1" x="361"/>
        <item m="1" x="363"/>
        <item m="1" x="365"/>
        <item m="1" x="373"/>
        <item m="1" x="375"/>
        <item m="1" x="377"/>
        <item m="1" x="379"/>
        <item m="1" x="381"/>
        <item m="1" x="383"/>
        <item m="1" x="385"/>
        <item m="1" x="387"/>
        <item m="1" x="389"/>
        <item m="1" x="391"/>
        <item m="1" x="393"/>
        <item m="1" x="396"/>
        <item m="1" x="399"/>
        <item m="1" x="402"/>
        <item m="1" x="404"/>
        <item m="1" x="406"/>
        <item m="1" x="408"/>
        <item m="1" x="410"/>
        <item m="1" x="412"/>
        <item m="1" x="414"/>
        <item m="1" x="417"/>
        <item m="1" x="420"/>
        <item m="1" x="423"/>
        <item m="1" x="426"/>
        <item m="1" x="296"/>
        <item m="1" x="299"/>
        <item m="1" x="302"/>
        <item m="1" x="305"/>
        <item m="1" x="308"/>
        <item m="1" x="310"/>
        <item m="1" x="312"/>
        <item m="1" x="314"/>
        <item m="1" x="316"/>
        <item m="1" x="318"/>
        <item m="1" x="320"/>
        <item m="1" x="323"/>
        <item m="1" x="326"/>
        <item m="1" x="328"/>
        <item m="1" x="330"/>
        <item m="1" x="332"/>
        <item m="1" x="334"/>
        <item m="1" x="336"/>
        <item m="1" x="338"/>
        <item m="1" x="340"/>
        <item m="1" x="343"/>
        <item m="1" x="345"/>
        <item m="1" x="347"/>
        <item m="1" x="349"/>
        <item m="1" x="358"/>
        <item m="1" x="360"/>
        <item m="1" x="362"/>
        <item m="1" x="364"/>
        <item m="1" x="366"/>
        <item m="1" x="367"/>
        <item m="1" x="368"/>
        <item m="1" x="369"/>
        <item m="1" x="370"/>
        <item m="1" x="371"/>
        <item m="1" x="372"/>
        <item m="1" x="374"/>
        <item m="1" x="376"/>
        <item m="1" x="378"/>
        <item m="1" x="380"/>
        <item m="1" x="382"/>
        <item m="1" x="384"/>
        <item m="1" x="386"/>
        <item m="1" x="388"/>
        <item m="1" x="390"/>
        <item m="1" x="392"/>
        <item m="1" x="394"/>
        <item m="1" x="397"/>
        <item m="1" x="400"/>
        <item m="1" x="415"/>
        <item m="1" x="418"/>
        <item m="1" x="421"/>
        <item m="1" x="424"/>
        <item m="1" x="427"/>
        <item m="1" x="429"/>
        <item m="1" x="286"/>
        <item m="1" x="288"/>
        <item m="1" x="290"/>
        <item m="1" x="292"/>
        <item m="1" x="294"/>
        <item m="1" x="297"/>
        <item m="1" x="300"/>
        <item m="1" x="303"/>
        <item m="1" x="306"/>
        <item m="1" x="309"/>
        <item m="1" x="311"/>
        <item m="1" x="313"/>
        <item m="1" x="315"/>
        <item m="1" x="317"/>
        <item m="1" x="319"/>
        <item m="1" x="321"/>
        <item m="1" x="324"/>
        <item m="1" x="341"/>
        <item x="13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58">
        <item m="1" x="283"/>
        <item m="1" x="206"/>
        <item m="1" x="313"/>
        <item m="1" x="255"/>
        <item m="1" x="252"/>
        <item m="1" x="318"/>
        <item m="1" x="193"/>
        <item m="1" x="244"/>
        <item m="1" x="215"/>
        <item m="1" x="182"/>
        <item m="1" x="229"/>
        <item x="112"/>
        <item m="1" x="347"/>
        <item m="1" x="295"/>
        <item m="1" x="292"/>
        <item m="1" x="173"/>
        <item m="1" x="257"/>
        <item x="12"/>
        <item m="1" x="322"/>
        <item m="1" x="331"/>
        <item x="17"/>
        <item m="1" x="189"/>
        <item x="79"/>
        <item x="101"/>
        <item m="1" x="217"/>
        <item m="1" x="262"/>
        <item m="1" x="256"/>
        <item m="1" x="195"/>
        <item m="1" x="280"/>
        <item m="1" x="286"/>
        <item m="1" x="200"/>
        <item m="1" x="194"/>
        <item m="1" x="289"/>
        <item m="1" x="158"/>
        <item m="1" x="307"/>
        <item m="1" x="226"/>
        <item m="1" x="185"/>
        <item m="1" x="267"/>
        <item m="1" x="219"/>
        <item x="50"/>
        <item m="1" x="242"/>
        <item x="135"/>
        <item m="1" x="251"/>
        <item x="132"/>
        <item m="1" x="342"/>
        <item m="1" x="291"/>
        <item m="1" x="288"/>
        <item x="86"/>
        <item m="1" x="265"/>
        <item m="1" x="271"/>
        <item m="1" x="270"/>
        <item m="1" x="167"/>
        <item m="1" x="268"/>
        <item m="1" x="348"/>
        <item m="1" x="344"/>
        <item m="1" x="338"/>
        <item m="1" x="269"/>
        <item m="1" x="341"/>
        <item m="1" x="174"/>
        <item m="1" x="177"/>
        <item m="1" x="235"/>
        <item m="1" x="294"/>
        <item m="1" x="277"/>
        <item x="13"/>
        <item x="55"/>
        <item m="1" x="316"/>
        <item m="1" x="293"/>
        <item m="1" x="335"/>
        <item m="1" x="282"/>
        <item m="1" x="170"/>
        <item x="64"/>
        <item x="73"/>
        <item m="1" x="178"/>
        <item m="1" x="340"/>
        <item m="1" x="328"/>
        <item m="1" x="261"/>
        <item m="1" x="220"/>
        <item x="47"/>
        <item m="1" x="274"/>
        <item m="1" x="232"/>
        <item m="1" x="253"/>
        <item x="61"/>
        <item m="1" x="327"/>
        <item x="41"/>
        <item m="1" x="243"/>
        <item m="1" x="186"/>
        <item x="84"/>
        <item x="71"/>
        <item m="1" x="196"/>
        <item m="1" x="315"/>
        <item m="1" x="317"/>
        <item m="1" x="275"/>
        <item m="1" x="306"/>
        <item x="110"/>
        <item x="67"/>
        <item m="1" x="169"/>
        <item m="1" x="240"/>
        <item m="1" x="312"/>
        <item m="1" x="239"/>
        <item m="1" x="249"/>
        <item m="1" x="320"/>
        <item x="89"/>
        <item m="1" x="266"/>
        <item m="1" x="276"/>
        <item m="1" x="191"/>
        <item m="1" x="308"/>
        <item m="1" x="143"/>
        <item m="1" x="321"/>
        <item m="1" x="236"/>
        <item m="1" x="211"/>
        <item m="1" x="305"/>
        <item m="1" x="245"/>
        <item m="1" x="181"/>
        <item m="1" x="233"/>
        <item m="1" x="202"/>
        <item m="1" x="314"/>
        <item m="1" x="197"/>
        <item m="1" x="246"/>
        <item m="1" x="264"/>
        <item x="37"/>
        <item x="62"/>
        <item x="63"/>
        <item m="1" x="149"/>
        <item x="139"/>
        <item m="1" x="190"/>
        <item m="1" x="227"/>
        <item m="1" x="319"/>
        <item m="1" x="281"/>
        <item x="104"/>
        <item m="1" x="172"/>
        <item m="1" x="201"/>
        <item m="1" x="250"/>
        <item m="1" x="323"/>
        <item m="1" x="333"/>
        <item m="1" x="349"/>
        <item m="1" x="278"/>
        <item x="99"/>
        <item m="1" x="231"/>
        <item m="1" x="171"/>
        <item m="1" x="298"/>
        <item m="1" x="339"/>
        <item m="1" x="221"/>
        <item m="1" x="187"/>
        <item m="1" x="179"/>
        <item m="1" x="223"/>
        <item m="1" x="209"/>
        <item m="1" x="234"/>
        <item m="1" x="330"/>
        <item m="1" x="290"/>
        <item m="1" x="325"/>
        <item m="1" x="310"/>
        <item m="1" x="272"/>
        <item x="19"/>
        <item m="1" x="228"/>
        <item m="1" x="205"/>
        <item m="1" x="216"/>
        <item m="1" x="287"/>
        <item m="1" x="350"/>
        <item m="1" x="260"/>
        <item m="1" x="230"/>
        <item m="1" x="238"/>
        <item m="1" x="208"/>
        <item m="1" x="214"/>
        <item m="1" x="168"/>
        <item m="1" x="279"/>
        <item m="1" x="300"/>
        <item m="1" x="212"/>
        <item m="1" x="273"/>
        <item m="1" x="224"/>
        <item m="1" x="241"/>
        <item m="1" x="176"/>
        <item m="1" x="180"/>
        <item m="1" x="326"/>
        <item m="1" x="299"/>
        <item m="1" x="166"/>
        <item m="1" x="346"/>
        <item m="1" x="213"/>
        <item m="1" x="284"/>
        <item m="1" x="353"/>
        <item x="0"/>
        <item m="1" x="175"/>
        <item m="1" x="354"/>
        <item m="1" x="204"/>
        <item m="1" x="263"/>
        <item m="1" x="343"/>
        <item m="1" x="296"/>
        <item m="1" x="157"/>
        <item m="1" x="304"/>
        <item m="1" x="345"/>
        <item m="1" x="247"/>
        <item m="1" x="183"/>
        <item m="1" x="207"/>
        <item m="1" x="334"/>
        <item m="1" x="336"/>
        <item x="42"/>
        <item m="1" x="203"/>
        <item m="1" x="237"/>
        <item m="1" x="248"/>
        <item m="1" x="254"/>
        <item m="1" x="192"/>
        <item m="1" x="352"/>
        <item m="1" x="218"/>
        <item m="1" x="337"/>
        <item x="1"/>
        <item x="68"/>
        <item m="1" x="259"/>
        <item m="1" x="285"/>
        <item m="1" x="198"/>
        <item m="1" x="357"/>
        <item m="1" x="303"/>
        <item m="1" x="301"/>
        <item m="1" x="332"/>
        <item m="1" x="297"/>
        <item m="1" x="184"/>
        <item x="9"/>
        <item m="1" x="329"/>
        <item m="1" x="302"/>
        <item m="1" x="309"/>
        <item m="1" x="355"/>
        <item m="1" x="324"/>
        <item m="1" x="351"/>
        <item m="1" x="222"/>
        <item m="1" x="225"/>
        <item m="1" x="311"/>
        <item m="1" x="356"/>
        <item m="1" x="210"/>
        <item m="1" x="199"/>
        <item m="1" x="258"/>
        <item m="1" x="188"/>
        <item m="1" x="152"/>
        <item x="4"/>
        <item x="59"/>
        <item x="36"/>
        <item x="32"/>
        <item x="115"/>
        <item x="88"/>
        <item x="91"/>
        <item x="131"/>
        <item x="5"/>
        <item x="2"/>
        <item m="1" x="150"/>
        <item m="1" x="151"/>
        <item x="97"/>
        <item x="120"/>
        <item x="77"/>
        <item x="8"/>
        <item x="14"/>
        <item m="1" x="153"/>
        <item x="35"/>
        <item x="45"/>
        <item x="127"/>
        <item x="52"/>
        <item x="87"/>
        <item x="33"/>
        <item x="53"/>
        <item x="106"/>
        <item x="72"/>
        <item x="57"/>
        <item x="83"/>
        <item x="11"/>
        <item x="114"/>
        <item x="108"/>
        <item m="1" x="154"/>
        <item m="1" x="155"/>
        <item x="44"/>
        <item x="69"/>
        <item x="70"/>
        <item x="48"/>
        <item m="1" x="156"/>
        <item x="15"/>
        <item x="119"/>
        <item m="1" x="159"/>
        <item x="107"/>
        <item m="1" x="160"/>
        <item x="21"/>
        <item x="121"/>
        <item x="124"/>
        <item x="125"/>
        <item x="105"/>
        <item m="1" x="161"/>
        <item m="1" x="162"/>
        <item x="126"/>
        <item x="65"/>
        <item m="1" x="163"/>
        <item m="1" x="164"/>
        <item x="94"/>
        <item x="93"/>
        <item x="51"/>
        <item m="1" x="165"/>
        <item x="23"/>
        <item x="29"/>
        <item x="20"/>
        <item x="49"/>
        <item x="130"/>
        <item x="7"/>
        <item x="60"/>
        <item x="133"/>
        <item x="66"/>
        <item x="22"/>
        <item x="111"/>
        <item m="1" x="142"/>
        <item x="24"/>
        <item x="43"/>
        <item x="25"/>
        <item x="39"/>
        <item x="134"/>
        <item x="78"/>
        <item x="10"/>
        <item x="129"/>
        <item x="128"/>
        <item x="109"/>
        <item x="100"/>
        <item x="117"/>
        <item x="116"/>
        <item x="74"/>
        <item x="82"/>
        <item x="18"/>
        <item x="90"/>
        <item x="16"/>
        <item x="138"/>
        <item x="92"/>
        <item x="46"/>
        <item x="103"/>
        <item x="75"/>
        <item m="1" x="144"/>
        <item x="85"/>
        <item x="113"/>
        <item x="81"/>
        <item x="96"/>
        <item m="1" x="145"/>
        <item x="123"/>
        <item x="95"/>
        <item x="6"/>
        <item x="98"/>
        <item m="1" x="146"/>
        <item m="1" x="147"/>
        <item x="34"/>
        <item x="122"/>
        <item x="27"/>
        <item x="136"/>
        <item m="1" x="148"/>
        <item x="137"/>
        <item x="58"/>
        <item x="76"/>
        <item x="3"/>
        <item x="118"/>
        <item x="80"/>
        <item x="38"/>
        <item x="28"/>
        <item x="40"/>
        <item m="1" x="141"/>
        <item x="30"/>
        <item x="31"/>
        <item x="54"/>
        <item x="56"/>
        <item x="26"/>
        <item m="1" x="140"/>
        <item x="10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67">
        <item m="1" x="56"/>
        <item x="50"/>
        <item x="46"/>
        <item m="1" x="58"/>
        <item x="42"/>
        <item x="41"/>
        <item m="1" x="57"/>
        <item x="44"/>
        <item x="12"/>
        <item m="1" x="61"/>
        <item x="34"/>
        <item x="33"/>
        <item x="28"/>
        <item x="30"/>
        <item x="29"/>
        <item x="19"/>
        <item x="20"/>
        <item x="10"/>
        <item x="17"/>
        <item x="32"/>
        <item x="35"/>
        <item x="26"/>
        <item x="37"/>
        <item x="52"/>
        <item x="39"/>
        <item x="15"/>
        <item x="53"/>
        <item x="25"/>
        <item x="43"/>
        <item x="22"/>
        <item x="6"/>
        <item x="14"/>
        <item x="51"/>
        <item x="5"/>
        <item x="38"/>
        <item x="4"/>
        <item m="1" x="62"/>
        <item x="23"/>
        <item x="3"/>
        <item x="0"/>
        <item x="21"/>
        <item x="16"/>
        <item x="1"/>
        <item x="8"/>
        <item x="18"/>
        <item x="11"/>
        <item x="24"/>
        <item x="55"/>
        <item m="1" x="65"/>
        <item m="1" x="66"/>
        <item x="40"/>
        <item m="1" x="63"/>
        <item m="1" x="64"/>
        <item x="2"/>
        <item m="1" x="60"/>
        <item x="45"/>
        <item x="49"/>
        <item x="9"/>
        <item m="1" x="59"/>
        <item x="13"/>
        <item x="31"/>
        <item x="36"/>
        <item x="7"/>
        <item x="48"/>
        <item x="27"/>
        <item x="54"/>
        <item x="4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multipleItemSelectionAllowed="1" showAll="0" defaultSubtotal="0">
      <items count="4">
        <item h="1" x="2"/>
        <item x="1"/>
        <item h="1" x="0"/>
        <item h="1" m="1"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0">
        <item h="1" x="1"/>
        <item h="1" x="3"/>
        <item h="1" x="4"/>
        <item x="0"/>
        <item h="1" x="2"/>
        <item h="1" m="1" x="6"/>
        <item h="1" x="5"/>
        <item h="1" m="1" x="7"/>
        <item h="1" m="1" x="8"/>
        <item h="1" m="1" x="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3">
        <item x="18"/>
        <item x="28"/>
        <item x="37"/>
        <item x="2"/>
        <item x="15"/>
        <item x="19"/>
        <item x="41"/>
        <item x="31"/>
        <item x="13"/>
        <item x="0"/>
        <item x="7"/>
        <item x="1"/>
        <item x="3"/>
        <item x="16"/>
        <item x="10"/>
        <item x="24"/>
        <item x="5"/>
        <item x="17"/>
        <item x="6"/>
        <item x="11"/>
        <item x="32"/>
        <item x="14"/>
        <item x="38"/>
        <item x="20"/>
        <item x="27"/>
        <item x="23"/>
        <item x="33"/>
        <item x="9"/>
        <item x="29"/>
        <item x="40"/>
        <item x="21"/>
        <item x="22"/>
        <item x="25"/>
        <item x="35"/>
        <item x="12"/>
        <item x="39"/>
        <item x="4"/>
        <item x="26"/>
        <item m="1" x="42"/>
        <item x="8"/>
        <item x="30"/>
        <item x="34"/>
        <item x="36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7">
    <field x="1"/>
    <field x="2"/>
    <field x="0"/>
    <field x="3"/>
    <field x="5"/>
    <field x="6"/>
    <field x="4"/>
  </rowFields>
  <rowItems count="7">
    <i>
      <x v="86"/>
      <x v="325"/>
      <x v="129"/>
      <x v="37"/>
      <x v="3"/>
      <x v="17"/>
      <x v="1"/>
    </i>
    <i>
      <x v="92"/>
      <x v="236"/>
      <x v="12"/>
      <x v="40"/>
      <x v="3"/>
      <x v="10"/>
      <x v="1"/>
    </i>
    <i>
      <x v="97"/>
      <x v="328"/>
      <x v="132"/>
      <x v="57"/>
      <x v="3"/>
      <x v="3"/>
      <x v="1"/>
    </i>
    <i>
      <x v="104"/>
      <x v="322"/>
      <x v="126"/>
      <x v="38"/>
      <x v="3"/>
      <x v="21"/>
      <x v="1"/>
    </i>
    <i>
      <x v="117"/>
      <x v="313"/>
      <x v="110"/>
      <x v="63"/>
      <x v="3"/>
      <x v="3"/>
      <x v="1"/>
    </i>
    <i>
      <x v="118"/>
      <x v="312"/>
      <x v="109"/>
      <x v="33"/>
      <x v="3"/>
      <x v="3"/>
      <x v="1"/>
    </i>
    <i>
      <x v="135"/>
      <x v="296"/>
      <x v="88"/>
      <x v="32"/>
      <x v="3"/>
      <x v="22"/>
      <x v="1"/>
    </i>
  </rowItems>
  <colItems count="1">
    <i/>
  </colItems>
  <formats count="3">
    <format dxfId="116">
      <pivotArea dataOnly="0" labelOnly="1" outline="0" fieldPosition="0">
        <references count="1">
          <reference field="1" count="1">
            <x v="427"/>
          </reference>
        </references>
      </pivotArea>
    </format>
    <format dxfId="115">
      <pivotArea field="1" type="button" dataOnly="0" labelOnly="1" outline="0" axis="axisRow" fieldPosition="0"/>
    </format>
    <format dxfId="114">
      <pivotArea dataOnly="0" labelOnly="1" outline="0" fieldPosition="0">
        <references count="1">
          <reference field="1" count="9">
            <x v="294"/>
            <x v="328"/>
            <x v="337"/>
            <x v="372"/>
            <x v="393"/>
            <x v="394"/>
            <x v="405"/>
            <x v="408"/>
            <x v="411"/>
          </reference>
        </references>
      </pivotArea>
    </format>
  </formats>
  <pivotTableStyleInfo name="PivotStyleMedium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A00-000000000000}" name="TablaDinámica1" cacheId="563" applyNumberFormats="0" applyBorderFormats="0" applyFontFormats="0" applyPatternFormats="0" applyAlignmentFormats="0" applyWidthHeightFormats="1" dataCaption="Valores" updatedVersion="8" minRefreshableVersion="3" useAutoFormatting="1" rowGrandTotals="0" colGrandTotals="0" itemPrintTitles="1" createdVersion="5" indent="0" compact="0" compactData="0" multipleFieldFilters="0" fieldListSortAscending="1">
  <location ref="B2:H62" firstHeaderRow="1" firstDataRow="1" firstDataCol="7"/>
  <pivotFields count="7">
    <pivotField axis="axisRow" compact="0" outline="0" showAll="0" defaultSubtotal="0">
      <items count="168">
        <item x="12"/>
        <item x="0"/>
        <item x="1"/>
        <item x="4"/>
        <item x="59"/>
        <item x="36"/>
        <item x="64"/>
        <item x="32"/>
        <item x="50"/>
        <item x="115"/>
        <item x="88"/>
        <item x="110"/>
        <item x="91"/>
        <item x="131"/>
        <item x="5"/>
        <item x="101"/>
        <item x="19"/>
        <item x="2"/>
        <item m="1" x="149"/>
        <item x="13"/>
        <item x="42"/>
        <item m="1" x="150"/>
        <item x="97"/>
        <item m="1" x="151"/>
        <item m="1" x="152"/>
        <item x="77"/>
        <item x="8"/>
        <item x="14"/>
        <item m="1" x="153"/>
        <item x="45"/>
        <item x="67"/>
        <item x="127"/>
        <item x="52"/>
        <item x="87"/>
        <item x="33"/>
        <item x="53"/>
        <item x="106"/>
        <item x="71"/>
        <item x="72"/>
        <item x="57"/>
        <item x="83"/>
        <item x="11"/>
        <item x="108"/>
        <item m="1" x="154"/>
        <item m="1" x="155"/>
        <item x="44"/>
        <item x="69"/>
        <item x="70"/>
        <item x="48"/>
        <item m="1" x="156"/>
        <item x="15"/>
        <item x="119"/>
        <item m="1" x="157"/>
        <item m="1" x="158"/>
        <item m="1" x="159"/>
        <item x="41"/>
        <item x="9"/>
        <item x="47"/>
        <item x="120"/>
        <item x="107"/>
        <item x="86"/>
        <item m="1" x="160"/>
        <item x="21"/>
        <item x="84"/>
        <item x="55"/>
        <item x="121"/>
        <item x="124"/>
        <item x="125"/>
        <item x="105"/>
        <item x="112"/>
        <item m="1" x="161"/>
        <item m="1" x="162"/>
        <item x="126"/>
        <item x="65"/>
        <item m="1" x="163"/>
        <item m="1" x="164"/>
        <item x="94"/>
        <item x="93"/>
        <item x="51"/>
        <item m="1" x="165"/>
        <item x="23"/>
        <item x="29"/>
        <item x="20"/>
        <item x="49"/>
        <item x="130"/>
        <item x="79"/>
        <item x="7"/>
        <item x="60"/>
        <item x="133"/>
        <item x="66"/>
        <item x="22"/>
        <item x="111"/>
        <item m="1" x="140"/>
        <item x="24"/>
        <item x="135"/>
        <item x="43"/>
        <item x="25"/>
        <item x="39"/>
        <item x="132"/>
        <item x="134"/>
        <item x="78"/>
        <item x="10"/>
        <item x="37"/>
        <item x="68"/>
        <item x="129"/>
        <item x="128"/>
        <item x="109"/>
        <item x="100"/>
        <item x="104"/>
        <item x="117"/>
        <item x="116"/>
        <item m="1" x="141"/>
        <item x="74"/>
        <item x="82"/>
        <item x="18"/>
        <item x="90"/>
        <item x="16"/>
        <item x="138"/>
        <item x="92"/>
        <item x="46"/>
        <item x="61"/>
        <item m="1" x="167"/>
        <item x="139"/>
        <item m="1" x="166"/>
        <item x="35"/>
        <item x="114"/>
        <item x="103"/>
        <item x="75"/>
        <item m="1" x="142"/>
        <item x="85"/>
        <item x="113"/>
        <item x="81"/>
        <item x="96"/>
        <item m="1" x="143"/>
        <item x="123"/>
        <item x="95"/>
        <item x="6"/>
        <item x="98"/>
        <item m="1" x="144"/>
        <item m="1" x="145"/>
        <item x="34"/>
        <item x="122"/>
        <item x="27"/>
        <item x="136"/>
        <item m="1" x="146"/>
        <item x="63"/>
        <item x="62"/>
        <item x="137"/>
        <item x="58"/>
        <item x="76"/>
        <item x="3"/>
        <item x="118"/>
        <item x="80"/>
        <item x="38"/>
        <item x="28"/>
        <item x="40"/>
        <item x="73"/>
        <item x="99"/>
        <item x="89"/>
        <item x="30"/>
        <item x="31"/>
        <item x="54"/>
        <item x="56"/>
        <item x="26"/>
        <item x="102"/>
        <item x="17"/>
        <item m="1" x="147"/>
        <item m="1" x="14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ascending" defaultSubtotal="0">
      <items count="43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6"/>
        <item x="112"/>
        <item x="113"/>
        <item x="114"/>
        <item x="115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m="1" x="193"/>
        <item x="137"/>
        <item x="138"/>
        <item m="1" x="196"/>
        <item m="1" x="395"/>
        <item m="1" x="198"/>
        <item m="1" x="199"/>
        <item m="1" x="200"/>
        <item m="1" x="201"/>
        <item m="1" x="202"/>
        <item m="1" x="203"/>
        <item m="1" x="204"/>
        <item m="1" x="205"/>
        <item m="1" x="206"/>
        <item m="1" x="197"/>
        <item m="1" x="207"/>
        <item m="1" x="208"/>
        <item m="1" x="209"/>
        <item m="1" x="210"/>
        <item m="1" x="211"/>
        <item m="1" x="212"/>
        <item m="1" x="213"/>
        <item m="1" x="214"/>
        <item m="1" x="215"/>
        <item m="1" x="216"/>
        <item m="1" x="217"/>
        <item m="1" x="218"/>
        <item m="1" x="219"/>
        <item m="1" x="220"/>
        <item m="1" x="221"/>
        <item m="1" x="222"/>
        <item m="1" x="223"/>
        <item m="1" x="224"/>
        <item m="1" x="225"/>
        <item m="1" x="226"/>
        <item m="1" x="227"/>
        <item m="1" x="228"/>
        <item m="1" x="229"/>
        <item m="1" x="230"/>
        <item m="1" x="231"/>
        <item m="1" x="232"/>
        <item m="1" x="233"/>
        <item m="1" x="234"/>
        <item m="1" x="235"/>
        <item m="1" x="236"/>
        <item m="1" x="237"/>
        <item m="1" x="238"/>
        <item m="1" x="239"/>
        <item m="1" x="240"/>
        <item m="1" x="241"/>
        <item m="1" x="242"/>
        <item m="1" x="243"/>
        <item m="1" x="244"/>
        <item m="1" x="245"/>
        <item m="1" x="246"/>
        <item m="1" x="247"/>
        <item m="1" x="248"/>
        <item m="1" x="249"/>
        <item m="1" x="250"/>
        <item m="1" x="251"/>
        <item m="1" x="252"/>
        <item m="1" x="253"/>
        <item m="1" x="254"/>
        <item m="1" x="255"/>
        <item m="1" x="256"/>
        <item m="1" x="257"/>
        <item m="1" x="258"/>
        <item m="1" x="259"/>
        <item m="1" x="260"/>
        <item m="1" x="261"/>
        <item m="1" x="262"/>
        <item m="1" x="263"/>
        <item m="1" x="264"/>
        <item m="1" x="265"/>
        <item m="1" x="266"/>
        <item m="1" x="267"/>
        <item m="1" x="268"/>
        <item m="1" x="269"/>
        <item m="1" x="270"/>
        <item m="1" x="271"/>
        <item m="1" x="272"/>
        <item m="1" x="273"/>
        <item m="1" x="274"/>
        <item m="1" x="275"/>
        <item m="1" x="276"/>
        <item m="1" x="277"/>
        <item m="1" x="278"/>
        <item m="1" x="140"/>
        <item m="1" x="141"/>
        <item m="1" x="142"/>
        <item m="1" x="143"/>
        <item m="1" x="144"/>
        <item m="1" x="145"/>
        <item m="1" x="146"/>
        <item m="1" x="147"/>
        <item m="1" x="148"/>
        <item m="1" x="149"/>
        <item m="1" x="150"/>
        <item m="1" x="151"/>
        <item m="1" x="152"/>
        <item m="1" x="153"/>
        <item m="1" x="154"/>
        <item m="1" x="155"/>
        <item m="1" x="156"/>
        <item m="1" x="157"/>
        <item m="1" x="158"/>
        <item m="1" x="159"/>
        <item m="1" x="160"/>
        <item m="1" x="161"/>
        <item m="1" x="162"/>
        <item m="1" x="163"/>
        <item m="1" x="164"/>
        <item m="1" x="165"/>
        <item m="1" x="166"/>
        <item m="1" x="167"/>
        <item m="1" x="168"/>
        <item m="1" x="169"/>
        <item m="1" x="170"/>
        <item m="1" x="171"/>
        <item m="1" x="172"/>
        <item m="1" x="173"/>
        <item m="1" x="174"/>
        <item m="1" x="175"/>
        <item m="1" x="176"/>
        <item m="1" x="177"/>
        <item m="1" x="178"/>
        <item m="1" x="179"/>
        <item m="1" x="180"/>
        <item m="1" x="181"/>
        <item m="1" x="182"/>
        <item m="1" x="183"/>
        <item m="1" x="184"/>
        <item m="1" x="185"/>
        <item m="1" x="186"/>
        <item m="1" x="187"/>
        <item m="1" x="188"/>
        <item m="1" x="189"/>
        <item m="1" x="190"/>
        <item m="1" x="191"/>
        <item m="1" x="192"/>
        <item m="1" x="279"/>
        <item m="1" x="194"/>
        <item m="1" x="195"/>
        <item m="1" x="280"/>
        <item m="1" x="281"/>
        <item m="1" x="282"/>
        <item m="1" x="283"/>
        <item m="1" x="284"/>
        <item m="1" x="354"/>
        <item m="1" x="398"/>
        <item m="1" x="401"/>
        <item m="1" x="403"/>
        <item m="1" x="405"/>
        <item m="1" x="407"/>
        <item m="1" x="409"/>
        <item m="1" x="411"/>
        <item m="1" x="413"/>
        <item m="1" x="416"/>
        <item m="1" x="419"/>
        <item m="1" x="422"/>
        <item m="1" x="425"/>
        <item m="1" x="428"/>
        <item m="1" x="285"/>
        <item m="1" x="287"/>
        <item m="1" x="289"/>
        <item m="1" x="291"/>
        <item m="1" x="293"/>
        <item m="1" x="295"/>
        <item m="1" x="298"/>
        <item m="1" x="301"/>
        <item m="1" x="304"/>
        <item m="1" x="307"/>
        <item m="1" x="322"/>
        <item m="1" x="325"/>
        <item m="1" x="327"/>
        <item m="1" x="329"/>
        <item m="1" x="331"/>
        <item m="1" x="333"/>
        <item m="1" x="335"/>
        <item m="1" x="337"/>
        <item m="1" x="339"/>
        <item m="1" x="342"/>
        <item m="1" x="344"/>
        <item m="1" x="346"/>
        <item m="1" x="348"/>
        <item m="1" x="350"/>
        <item m="1" x="351"/>
        <item m="1" x="352"/>
        <item m="1" x="353"/>
        <item m="1" x="355"/>
        <item m="1" x="356"/>
        <item m="1" x="357"/>
        <item m="1" x="359"/>
        <item m="1" x="361"/>
        <item m="1" x="363"/>
        <item m="1" x="365"/>
        <item m="1" x="373"/>
        <item m="1" x="375"/>
        <item m="1" x="377"/>
        <item m="1" x="379"/>
        <item m="1" x="381"/>
        <item m="1" x="383"/>
        <item m="1" x="385"/>
        <item m="1" x="387"/>
        <item m="1" x="389"/>
        <item m="1" x="391"/>
        <item m="1" x="393"/>
        <item m="1" x="396"/>
        <item m="1" x="399"/>
        <item m="1" x="402"/>
        <item m="1" x="404"/>
        <item m="1" x="406"/>
        <item m="1" x="408"/>
        <item m="1" x="410"/>
        <item m="1" x="412"/>
        <item m="1" x="414"/>
        <item m="1" x="417"/>
        <item m="1" x="420"/>
        <item m="1" x="423"/>
        <item m="1" x="426"/>
        <item m="1" x="296"/>
        <item m="1" x="299"/>
        <item m="1" x="302"/>
        <item m="1" x="305"/>
        <item m="1" x="308"/>
        <item m="1" x="310"/>
        <item m="1" x="312"/>
        <item m="1" x="314"/>
        <item m="1" x="316"/>
        <item m="1" x="318"/>
        <item m="1" x="320"/>
        <item m="1" x="323"/>
        <item m="1" x="326"/>
        <item m="1" x="328"/>
        <item m="1" x="330"/>
        <item m="1" x="332"/>
        <item m="1" x="334"/>
        <item m="1" x="336"/>
        <item m="1" x="338"/>
        <item m="1" x="340"/>
        <item m="1" x="343"/>
        <item m="1" x="345"/>
        <item m="1" x="347"/>
        <item m="1" x="349"/>
        <item m="1" x="358"/>
        <item m="1" x="360"/>
        <item m="1" x="362"/>
        <item m="1" x="364"/>
        <item m="1" x="366"/>
        <item m="1" x="367"/>
        <item m="1" x="368"/>
        <item m="1" x="369"/>
        <item m="1" x="370"/>
        <item m="1" x="371"/>
        <item m="1" x="372"/>
        <item m="1" x="374"/>
        <item m="1" x="376"/>
        <item m="1" x="378"/>
        <item m="1" x="380"/>
        <item m="1" x="382"/>
        <item m="1" x="384"/>
        <item m="1" x="386"/>
        <item m="1" x="388"/>
        <item m="1" x="390"/>
        <item m="1" x="392"/>
        <item m="1" x="394"/>
        <item m="1" x="397"/>
        <item m="1" x="400"/>
        <item m="1" x="415"/>
        <item m="1" x="418"/>
        <item m="1" x="421"/>
        <item m="1" x="424"/>
        <item m="1" x="427"/>
        <item m="1" x="429"/>
        <item m="1" x="286"/>
        <item m="1" x="288"/>
        <item m="1" x="290"/>
        <item m="1" x="292"/>
        <item m="1" x="294"/>
        <item m="1" x="297"/>
        <item m="1" x="300"/>
        <item m="1" x="303"/>
        <item m="1" x="306"/>
        <item m="1" x="309"/>
        <item m="1" x="311"/>
        <item m="1" x="313"/>
        <item m="1" x="315"/>
        <item m="1" x="317"/>
        <item m="1" x="319"/>
        <item m="1" x="321"/>
        <item m="1" x="324"/>
        <item m="1" x="341"/>
        <item x="13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58">
        <item m="1" x="283"/>
        <item m="1" x="206"/>
        <item m="1" x="313"/>
        <item m="1" x="255"/>
        <item m="1" x="252"/>
        <item m="1" x="318"/>
        <item m="1" x="193"/>
        <item m="1" x="244"/>
        <item m="1" x="215"/>
        <item m="1" x="182"/>
        <item m="1" x="229"/>
        <item x="112"/>
        <item m="1" x="347"/>
        <item m="1" x="295"/>
        <item m="1" x="292"/>
        <item m="1" x="173"/>
        <item m="1" x="257"/>
        <item x="12"/>
        <item m="1" x="322"/>
        <item m="1" x="331"/>
        <item x="17"/>
        <item m="1" x="189"/>
        <item x="79"/>
        <item x="101"/>
        <item m="1" x="217"/>
        <item m="1" x="262"/>
        <item m="1" x="256"/>
        <item m="1" x="195"/>
        <item m="1" x="280"/>
        <item m="1" x="286"/>
        <item m="1" x="200"/>
        <item m="1" x="194"/>
        <item m="1" x="289"/>
        <item m="1" x="158"/>
        <item m="1" x="307"/>
        <item m="1" x="226"/>
        <item m="1" x="185"/>
        <item m="1" x="267"/>
        <item m="1" x="219"/>
        <item x="50"/>
        <item m="1" x="242"/>
        <item x="135"/>
        <item m="1" x="251"/>
        <item x="132"/>
        <item m="1" x="342"/>
        <item m="1" x="291"/>
        <item m="1" x="288"/>
        <item x="86"/>
        <item m="1" x="265"/>
        <item m="1" x="271"/>
        <item m="1" x="270"/>
        <item m="1" x="167"/>
        <item m="1" x="268"/>
        <item m="1" x="348"/>
        <item m="1" x="344"/>
        <item m="1" x="338"/>
        <item m="1" x="269"/>
        <item m="1" x="341"/>
        <item m="1" x="174"/>
        <item m="1" x="177"/>
        <item m="1" x="235"/>
        <item m="1" x="294"/>
        <item m="1" x="277"/>
        <item x="13"/>
        <item x="55"/>
        <item m="1" x="316"/>
        <item m="1" x="293"/>
        <item m="1" x="335"/>
        <item m="1" x="282"/>
        <item m="1" x="170"/>
        <item x="64"/>
        <item x="73"/>
        <item m="1" x="178"/>
        <item m="1" x="340"/>
        <item m="1" x="328"/>
        <item m="1" x="261"/>
        <item m="1" x="220"/>
        <item x="47"/>
        <item m="1" x="274"/>
        <item m="1" x="232"/>
        <item m="1" x="253"/>
        <item x="61"/>
        <item m="1" x="327"/>
        <item x="41"/>
        <item m="1" x="243"/>
        <item m="1" x="186"/>
        <item x="84"/>
        <item x="71"/>
        <item m="1" x="196"/>
        <item m="1" x="315"/>
        <item m="1" x="317"/>
        <item m="1" x="275"/>
        <item m="1" x="306"/>
        <item x="110"/>
        <item x="67"/>
        <item m="1" x="169"/>
        <item m="1" x="240"/>
        <item m="1" x="312"/>
        <item m="1" x="239"/>
        <item m="1" x="249"/>
        <item m="1" x="320"/>
        <item x="89"/>
        <item m="1" x="266"/>
        <item m="1" x="276"/>
        <item m="1" x="191"/>
        <item m="1" x="308"/>
        <item m="1" x="143"/>
        <item m="1" x="321"/>
        <item m="1" x="236"/>
        <item m="1" x="211"/>
        <item m="1" x="305"/>
        <item m="1" x="245"/>
        <item m="1" x="181"/>
        <item m="1" x="233"/>
        <item m="1" x="202"/>
        <item m="1" x="314"/>
        <item m="1" x="197"/>
        <item m="1" x="246"/>
        <item m="1" x="264"/>
        <item x="37"/>
        <item x="62"/>
        <item x="63"/>
        <item m="1" x="149"/>
        <item x="139"/>
        <item m="1" x="190"/>
        <item m="1" x="227"/>
        <item m="1" x="319"/>
        <item m="1" x="281"/>
        <item x="104"/>
        <item m="1" x="172"/>
        <item m="1" x="201"/>
        <item m="1" x="250"/>
        <item m="1" x="323"/>
        <item m="1" x="333"/>
        <item m="1" x="349"/>
        <item m="1" x="278"/>
        <item x="99"/>
        <item m="1" x="231"/>
        <item m="1" x="171"/>
        <item m="1" x="298"/>
        <item m="1" x="339"/>
        <item m="1" x="221"/>
        <item m="1" x="187"/>
        <item m="1" x="179"/>
        <item m="1" x="223"/>
        <item m="1" x="209"/>
        <item m="1" x="234"/>
        <item m="1" x="330"/>
        <item m="1" x="290"/>
        <item m="1" x="325"/>
        <item m="1" x="310"/>
        <item m="1" x="272"/>
        <item x="19"/>
        <item m="1" x="228"/>
        <item m="1" x="205"/>
        <item m="1" x="216"/>
        <item m="1" x="287"/>
        <item m="1" x="350"/>
        <item m="1" x="260"/>
        <item m="1" x="230"/>
        <item m="1" x="238"/>
        <item m="1" x="208"/>
        <item m="1" x="214"/>
        <item m="1" x="168"/>
        <item m="1" x="279"/>
        <item m="1" x="300"/>
        <item m="1" x="212"/>
        <item m="1" x="273"/>
        <item m="1" x="224"/>
        <item m="1" x="241"/>
        <item m="1" x="176"/>
        <item m="1" x="180"/>
        <item m="1" x="326"/>
        <item m="1" x="299"/>
        <item m="1" x="166"/>
        <item m="1" x="346"/>
        <item m="1" x="213"/>
        <item m="1" x="284"/>
        <item m="1" x="353"/>
        <item x="0"/>
        <item m="1" x="175"/>
        <item m="1" x="354"/>
        <item m="1" x="204"/>
        <item m="1" x="263"/>
        <item m="1" x="343"/>
        <item m="1" x="296"/>
        <item m="1" x="157"/>
        <item m="1" x="304"/>
        <item m="1" x="345"/>
        <item m="1" x="247"/>
        <item m="1" x="183"/>
        <item m="1" x="207"/>
        <item m="1" x="334"/>
        <item m="1" x="336"/>
        <item x="42"/>
        <item m="1" x="203"/>
        <item m="1" x="237"/>
        <item m="1" x="248"/>
        <item m="1" x="254"/>
        <item m="1" x="192"/>
        <item m="1" x="352"/>
        <item m="1" x="218"/>
        <item m="1" x="337"/>
        <item x="1"/>
        <item x="68"/>
        <item m="1" x="259"/>
        <item m="1" x="285"/>
        <item m="1" x="198"/>
        <item m="1" x="357"/>
        <item m="1" x="303"/>
        <item m="1" x="301"/>
        <item m="1" x="332"/>
        <item m="1" x="297"/>
        <item m="1" x="184"/>
        <item x="9"/>
        <item m="1" x="329"/>
        <item m="1" x="302"/>
        <item m="1" x="309"/>
        <item m="1" x="355"/>
        <item m="1" x="324"/>
        <item m="1" x="351"/>
        <item m="1" x="222"/>
        <item m="1" x="225"/>
        <item m="1" x="311"/>
        <item m="1" x="356"/>
        <item m="1" x="210"/>
        <item m="1" x="199"/>
        <item m="1" x="258"/>
        <item m="1" x="188"/>
        <item m="1" x="152"/>
        <item x="4"/>
        <item x="59"/>
        <item x="36"/>
        <item x="32"/>
        <item x="115"/>
        <item x="88"/>
        <item x="91"/>
        <item x="131"/>
        <item x="5"/>
        <item x="2"/>
        <item m="1" x="150"/>
        <item m="1" x="151"/>
        <item x="97"/>
        <item x="120"/>
        <item x="77"/>
        <item x="8"/>
        <item x="14"/>
        <item m="1" x="153"/>
        <item x="35"/>
        <item x="45"/>
        <item x="127"/>
        <item x="52"/>
        <item x="87"/>
        <item x="33"/>
        <item x="53"/>
        <item x="106"/>
        <item x="72"/>
        <item x="57"/>
        <item x="83"/>
        <item x="11"/>
        <item x="114"/>
        <item x="108"/>
        <item m="1" x="154"/>
        <item m="1" x="155"/>
        <item x="44"/>
        <item x="69"/>
        <item x="70"/>
        <item x="48"/>
        <item m="1" x="156"/>
        <item x="15"/>
        <item x="119"/>
        <item m="1" x="159"/>
        <item x="107"/>
        <item m="1" x="160"/>
        <item x="21"/>
        <item x="121"/>
        <item x="124"/>
        <item x="125"/>
        <item x="105"/>
        <item m="1" x="161"/>
        <item m="1" x="162"/>
        <item x="126"/>
        <item x="65"/>
        <item m="1" x="163"/>
        <item m="1" x="164"/>
        <item x="94"/>
        <item x="93"/>
        <item x="51"/>
        <item m="1" x="165"/>
        <item x="23"/>
        <item x="29"/>
        <item x="20"/>
        <item x="49"/>
        <item x="130"/>
        <item x="7"/>
        <item x="60"/>
        <item x="133"/>
        <item x="66"/>
        <item x="22"/>
        <item x="111"/>
        <item m="1" x="142"/>
        <item x="24"/>
        <item x="43"/>
        <item x="25"/>
        <item x="39"/>
        <item x="134"/>
        <item x="78"/>
        <item x="10"/>
        <item x="129"/>
        <item x="128"/>
        <item x="109"/>
        <item x="100"/>
        <item x="117"/>
        <item x="116"/>
        <item x="74"/>
        <item x="82"/>
        <item x="18"/>
        <item x="90"/>
        <item x="16"/>
        <item x="138"/>
        <item x="92"/>
        <item x="46"/>
        <item x="103"/>
        <item x="75"/>
        <item m="1" x="144"/>
        <item x="85"/>
        <item x="113"/>
        <item x="81"/>
        <item x="96"/>
        <item m="1" x="145"/>
        <item x="123"/>
        <item x="95"/>
        <item x="6"/>
        <item x="98"/>
        <item m="1" x="146"/>
        <item m="1" x="147"/>
        <item x="34"/>
        <item x="122"/>
        <item x="27"/>
        <item x="136"/>
        <item m="1" x="148"/>
        <item x="137"/>
        <item x="58"/>
        <item x="76"/>
        <item x="3"/>
        <item x="118"/>
        <item x="80"/>
        <item x="38"/>
        <item x="28"/>
        <item x="40"/>
        <item m="1" x="141"/>
        <item x="30"/>
        <item x="31"/>
        <item x="54"/>
        <item x="56"/>
        <item x="26"/>
        <item m="1" x="140"/>
        <item x="10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67">
        <item m="1" x="56"/>
        <item x="50"/>
        <item x="46"/>
        <item m="1" x="58"/>
        <item x="42"/>
        <item x="41"/>
        <item m="1" x="57"/>
        <item x="44"/>
        <item x="12"/>
        <item m="1" x="61"/>
        <item x="34"/>
        <item x="33"/>
        <item x="28"/>
        <item x="30"/>
        <item x="29"/>
        <item x="19"/>
        <item x="20"/>
        <item x="10"/>
        <item x="17"/>
        <item x="32"/>
        <item x="35"/>
        <item x="26"/>
        <item x="37"/>
        <item x="52"/>
        <item x="39"/>
        <item x="15"/>
        <item x="53"/>
        <item x="25"/>
        <item x="43"/>
        <item x="22"/>
        <item x="6"/>
        <item x="14"/>
        <item x="51"/>
        <item x="5"/>
        <item x="38"/>
        <item x="4"/>
        <item m="1" x="62"/>
        <item x="23"/>
        <item x="3"/>
        <item x="0"/>
        <item x="21"/>
        <item x="16"/>
        <item x="1"/>
        <item x="8"/>
        <item x="18"/>
        <item x="11"/>
        <item x="24"/>
        <item x="55"/>
        <item m="1" x="65"/>
        <item m="1" x="66"/>
        <item x="40"/>
        <item m="1" x="63"/>
        <item m="1" x="64"/>
        <item x="2"/>
        <item m="1" x="60"/>
        <item x="45"/>
        <item x="49"/>
        <item x="9"/>
        <item m="1" x="59"/>
        <item x="13"/>
        <item x="31"/>
        <item x="36"/>
        <item x="7"/>
        <item x="48"/>
        <item x="27"/>
        <item x="54"/>
        <item x="4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multipleItemSelectionAllowed="1" showAll="0" defaultSubtotal="0">
      <items count="4">
        <item h="1" x="2"/>
        <item h="1" x="1"/>
        <item x="0"/>
        <item h="1" m="1"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0">
        <item h="1" x="1"/>
        <item h="1" x="3"/>
        <item h="1" x="4"/>
        <item h="1" x="0"/>
        <item x="2"/>
        <item h="1" m="1" x="6"/>
        <item h="1" x="5"/>
        <item h="1" m="1" x="7"/>
        <item h="1" m="1" x="8"/>
        <item h="1" m="1" x="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3">
        <item x="18"/>
        <item x="28"/>
        <item x="37"/>
        <item x="2"/>
        <item x="15"/>
        <item x="19"/>
        <item x="41"/>
        <item x="31"/>
        <item x="13"/>
        <item x="0"/>
        <item x="7"/>
        <item x="1"/>
        <item x="3"/>
        <item x="16"/>
        <item x="10"/>
        <item x="24"/>
        <item x="5"/>
        <item x="17"/>
        <item x="6"/>
        <item x="11"/>
        <item x="32"/>
        <item x="14"/>
        <item x="38"/>
        <item x="20"/>
        <item x="27"/>
        <item x="23"/>
        <item x="33"/>
        <item x="9"/>
        <item x="29"/>
        <item x="40"/>
        <item x="21"/>
        <item x="22"/>
        <item x="25"/>
        <item x="35"/>
        <item x="12"/>
        <item x="39"/>
        <item x="4"/>
        <item x="26"/>
        <item m="1" x="42"/>
        <item x="8"/>
        <item x="30"/>
        <item x="34"/>
        <item x="36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7">
    <field x="1"/>
    <field x="2"/>
    <field x="0"/>
    <field x="3"/>
    <field x="5"/>
    <field x="6"/>
    <field x="4"/>
  </rowFields>
  <rowItems count="60">
    <i>
      <x v="6"/>
      <x v="332"/>
      <x v="136"/>
      <x v="30"/>
      <x v="4"/>
      <x v="3"/>
      <x v="2"/>
    </i>
    <i>
      <x v="10"/>
      <x v="307"/>
      <x v="101"/>
      <x v="17"/>
      <x v="4"/>
      <x v="3"/>
      <x v="2"/>
    </i>
    <i>
      <x v="12"/>
      <x v="17"/>
      <x/>
      <x v="8"/>
      <x v="4"/>
      <x v="10"/>
      <x v="2"/>
    </i>
    <i>
      <x v="13"/>
      <x v="63"/>
      <x v="19"/>
      <x v="59"/>
      <x v="4"/>
      <x v="10"/>
      <x v="2"/>
    </i>
    <i>
      <x v="16"/>
      <x v="318"/>
      <x v="116"/>
      <x v="25"/>
      <x v="4"/>
      <x v="3"/>
      <x v="2"/>
    </i>
    <i>
      <x v="18"/>
      <x v="316"/>
      <x v="114"/>
      <x v="18"/>
      <x v="4"/>
      <x v="27"/>
      <x v="2"/>
    </i>
    <i>
      <x v="20"/>
      <x v="291"/>
      <x v="82"/>
      <x v="15"/>
      <x v="4"/>
      <x v="16"/>
      <x v="2"/>
    </i>
    <i>
      <x v="24"/>
      <x v="301"/>
      <x v="93"/>
      <x v="29"/>
      <x v="4"/>
      <x v="3"/>
      <x v="2"/>
    </i>
    <i>
      <x v="25"/>
      <x v="303"/>
      <x v="96"/>
      <x v="17"/>
      <x v="4"/>
      <x v="3"/>
      <x v="2"/>
    </i>
    <i>
      <x v="34"/>
      <x v="336"/>
      <x v="140"/>
      <x v="27"/>
      <x v="4"/>
      <x v="3"/>
      <x v="2"/>
    </i>
    <i>
      <x v="37"/>
      <x v="119"/>
      <x v="102"/>
      <x v="21"/>
      <x v="4"/>
      <x v="17"/>
      <x v="2"/>
    </i>
    <i>
      <x v="38"/>
      <x v="347"/>
      <x v="153"/>
      <x v="64"/>
      <x v="4"/>
      <x v="8"/>
      <x v="2"/>
    </i>
    <i>
      <x v="39"/>
      <x v="304"/>
      <x v="97"/>
      <x v="12"/>
      <x v="4"/>
      <x/>
      <x v="2"/>
    </i>
    <i>
      <x v="40"/>
      <x v="349"/>
      <x v="155"/>
      <x v="15"/>
      <x v="4"/>
      <x v="3"/>
      <x v="2"/>
    </i>
    <i>
      <x v="41"/>
      <x v="83"/>
      <x v="55"/>
      <x v="14"/>
      <x v="4"/>
      <x v="5"/>
      <x v="2"/>
    </i>
    <i>
      <x v="43"/>
      <x v="302"/>
      <x v="95"/>
      <x v="13"/>
      <x v="4"/>
      <x v="23"/>
      <x v="2"/>
    </i>
    <i>
      <x v="48"/>
      <x v="77"/>
      <x v="57"/>
      <x v="19"/>
      <x v="4"/>
      <x v="3"/>
      <x v="2"/>
    </i>
    <i>
      <x v="50"/>
      <x v="292"/>
      <x v="83"/>
      <x v="11"/>
      <x v="4"/>
      <x v="3"/>
      <x v="2"/>
    </i>
    <i>
      <x v="51"/>
      <x v="39"/>
      <x v="8"/>
      <x v="10"/>
      <x v="4"/>
      <x v="10"/>
      <x v="2"/>
    </i>
    <i>
      <x v="52"/>
      <x v="287"/>
      <x v="78"/>
      <x v="20"/>
      <x v="4"/>
      <x v="3"/>
      <x v="2"/>
    </i>
    <i>
      <x v="56"/>
      <x v="64"/>
      <x v="64"/>
      <x v="19"/>
      <x v="4"/>
      <x v="3"/>
      <x v="2"/>
    </i>
    <i>
      <x v="57"/>
      <x v="354"/>
      <x v="162"/>
      <x v="61"/>
      <x v="4"/>
      <x v="3"/>
      <x v="2"/>
    </i>
    <i>
      <x v="59"/>
      <x v="342"/>
      <x v="148"/>
      <x v="22"/>
      <x v="4"/>
      <x v="17"/>
      <x v="2"/>
    </i>
    <i>
      <x v="61"/>
      <x v="295"/>
      <x v="87"/>
      <x v="16"/>
      <x v="4"/>
      <x v="3"/>
      <x v="2"/>
    </i>
    <i>
      <x v="62"/>
      <x v="81"/>
      <x v="120"/>
      <x v="30"/>
      <x v="4"/>
      <x v="31"/>
      <x v="2"/>
    </i>
    <i>
      <x v="64"/>
      <x v="121"/>
      <x v="145"/>
      <x v="18"/>
      <x v="4"/>
      <x v="10"/>
      <x v="2"/>
    </i>
    <i>
      <x v="67"/>
      <x v="297"/>
      <x v="89"/>
      <x v="20"/>
      <x v="4"/>
      <x v="3"/>
      <x v="2"/>
    </i>
    <i>
      <x v="69"/>
      <x v="204"/>
      <x v="103"/>
      <x v="19"/>
      <x v="4"/>
      <x v="25"/>
      <x v="2"/>
    </i>
    <i>
      <x v="71"/>
      <x v="266"/>
      <x v="47"/>
      <x v="24"/>
      <x v="4"/>
      <x v="3"/>
      <x v="2"/>
    </i>
    <i>
      <x v="74"/>
      <x v="71"/>
      <x v="156"/>
      <x v="16"/>
      <x v="4"/>
      <x v="3"/>
      <x v="2"/>
    </i>
    <i>
      <x v="75"/>
      <x v="314"/>
      <x v="112"/>
      <x v="22"/>
      <x v="4"/>
      <x v="3"/>
      <x v="2"/>
    </i>
    <i>
      <x v="76"/>
      <x v="323"/>
      <x v="127"/>
      <x v="22"/>
      <x v="4"/>
      <x v="32"/>
      <x v="2"/>
    </i>
    <i>
      <x v="80"/>
      <x v="22"/>
      <x v="85"/>
      <x v="5"/>
      <x v="4"/>
      <x v="1"/>
      <x v="2"/>
    </i>
    <i>
      <x v="81"/>
      <x v="346"/>
      <x v="152"/>
      <x v="13"/>
      <x v="4"/>
      <x v="3"/>
      <x v="2"/>
    </i>
    <i>
      <x v="82"/>
      <x v="327"/>
      <x v="131"/>
      <x v="16"/>
      <x v="4"/>
      <x v="3"/>
      <x v="2"/>
    </i>
    <i>
      <x v="83"/>
      <x v="315"/>
      <x v="113"/>
      <x v="17"/>
      <x v="4"/>
      <x v="3"/>
      <x v="2"/>
    </i>
    <i>
      <x v="85"/>
      <x v="86"/>
      <x v="63"/>
      <x v="12"/>
      <x v="4"/>
      <x v="3"/>
      <x v="2"/>
    </i>
    <i>
      <x v="87"/>
      <x v="47"/>
      <x v="60"/>
      <x v="4"/>
      <x v="4"/>
      <x v="3"/>
      <x v="2"/>
    </i>
    <i>
      <x v="89"/>
      <x v="235"/>
      <x v="10"/>
      <x v="11"/>
      <x v="4"/>
      <x v="10"/>
      <x v="2"/>
    </i>
    <i>
      <x v="90"/>
      <x v="101"/>
      <x v="158"/>
      <x v="18"/>
      <x v="4"/>
      <x v="8"/>
      <x v="2"/>
    </i>
    <i>
      <x v="93"/>
      <x v="320"/>
      <x v="118"/>
      <x v="64"/>
      <x v="4"/>
      <x v="28"/>
      <x v="2"/>
    </i>
    <i>
      <x v="94"/>
      <x v="286"/>
      <x v="77"/>
      <x v="14"/>
      <x v="4"/>
      <x v="40"/>
      <x v="2"/>
    </i>
    <i>
      <x v="96"/>
      <x v="331"/>
      <x v="135"/>
      <x v="7"/>
      <x v="4"/>
      <x v="3"/>
      <x v="2"/>
    </i>
    <i>
      <x v="99"/>
      <x v="333"/>
      <x v="137"/>
      <x v="55"/>
      <x v="4"/>
      <x v="3"/>
      <x v="2"/>
    </i>
    <i>
      <x v="102"/>
      <x v="23"/>
      <x v="15"/>
      <x v="2"/>
      <x v="4"/>
      <x v="10"/>
      <x v="2"/>
    </i>
    <i>
      <x v="106"/>
      <x v="278"/>
      <x v="68"/>
      <x v="24"/>
      <x v="4"/>
      <x v="20"/>
      <x v="2"/>
    </i>
    <i>
      <x v="109"/>
      <x v="261"/>
      <x v="42"/>
      <x v="4"/>
      <x v="4"/>
      <x v="3"/>
      <x v="2"/>
    </i>
    <i>
      <x v="111"/>
      <x v="93"/>
      <x v="11"/>
      <x v="21"/>
      <x v="4"/>
      <x v="3"/>
      <x v="2"/>
    </i>
    <i>
      <x v="112"/>
      <x v="234"/>
      <x v="9"/>
      <x v="4"/>
      <x v="4"/>
      <x v="8"/>
      <x v="2"/>
    </i>
    <i>
      <x v="113"/>
      <x v="299"/>
      <x v="91"/>
      <x v="22"/>
      <x v="4"/>
      <x v="3"/>
      <x v="2"/>
    </i>
    <i>
      <x v="114"/>
      <x v="11"/>
      <x v="69"/>
      <x v="12"/>
      <x v="4"/>
      <x v="3"/>
      <x v="2"/>
    </i>
    <i>
      <x v="116"/>
      <x v="260"/>
      <x v="125"/>
      <x v="61"/>
      <x v="4"/>
      <x v="3"/>
      <x v="2"/>
    </i>
    <i>
      <x v="119"/>
      <x v="345"/>
      <x v="151"/>
      <x v="10"/>
      <x v="4"/>
      <x v="3"/>
      <x v="2"/>
    </i>
    <i>
      <x v="123"/>
      <x v="275"/>
      <x v="65"/>
      <x v="22"/>
      <x v="4"/>
      <x v="3"/>
      <x v="2"/>
    </i>
    <i>
      <x v="125"/>
      <x v="330"/>
      <x v="134"/>
      <x v="56"/>
      <x v="4"/>
      <x v="33"/>
      <x v="2"/>
    </i>
    <i>
      <x v="127"/>
      <x v="277"/>
      <x v="67"/>
      <x v="50"/>
      <x v="4"/>
      <x v="42"/>
      <x v="2"/>
    </i>
    <i>
      <x v="131"/>
      <x v="308"/>
      <x v="104"/>
      <x v="18"/>
      <x v="4"/>
      <x v="20"/>
      <x v="2"/>
    </i>
    <i>
      <x v="132"/>
      <x v="293"/>
      <x v="84"/>
      <x v="2"/>
      <x v="4"/>
      <x v="2"/>
      <x v="2"/>
    </i>
    <i>
      <x v="133"/>
      <x v="237"/>
      <x v="13"/>
      <x v="1"/>
      <x v="4"/>
      <x v="10"/>
      <x v="2"/>
    </i>
    <i>
      <x v="139"/>
      <x v="339"/>
      <x v="143"/>
      <x v="65"/>
      <x v="4"/>
      <x v="35"/>
      <x v="2"/>
    </i>
  </rowItems>
  <colItems count="1">
    <i/>
  </colItems>
  <pivotTableStyleInfo name="PivotStyleMedium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B00-000000000000}" name="TablaDinámica1" cacheId="563" applyNumberFormats="0" applyBorderFormats="0" applyFontFormats="0" applyPatternFormats="0" applyAlignmentFormats="0" applyWidthHeightFormats="1" dataCaption="Valores" updatedVersion="8" minRefreshableVersion="3" useAutoFormatting="1" rowGrandTotals="0" colGrandTotals="0" itemPrintTitles="1" createdVersion="5" indent="0" compact="0" compactData="0" multipleFieldFilters="0" fieldListSortAscending="1">
  <location ref="B2:H26" firstHeaderRow="1" firstDataRow="1" firstDataCol="7"/>
  <pivotFields count="7">
    <pivotField axis="axisRow" compact="0" outline="0" showAll="0" defaultSubtotal="0">
      <items count="168">
        <item x="12"/>
        <item x="0"/>
        <item x="1"/>
        <item x="4"/>
        <item x="59"/>
        <item x="36"/>
        <item x="64"/>
        <item x="32"/>
        <item x="50"/>
        <item x="115"/>
        <item x="88"/>
        <item x="110"/>
        <item x="91"/>
        <item x="131"/>
        <item x="5"/>
        <item x="101"/>
        <item x="19"/>
        <item x="2"/>
        <item m="1" x="149"/>
        <item x="13"/>
        <item x="42"/>
        <item m="1" x="150"/>
        <item x="97"/>
        <item m="1" x="151"/>
        <item m="1" x="152"/>
        <item x="77"/>
        <item x="8"/>
        <item x="14"/>
        <item m="1" x="153"/>
        <item x="45"/>
        <item x="67"/>
        <item x="127"/>
        <item x="52"/>
        <item x="87"/>
        <item x="33"/>
        <item x="53"/>
        <item x="106"/>
        <item x="71"/>
        <item x="72"/>
        <item x="57"/>
        <item x="83"/>
        <item x="11"/>
        <item x="108"/>
        <item m="1" x="154"/>
        <item m="1" x="155"/>
        <item x="44"/>
        <item x="69"/>
        <item x="70"/>
        <item x="48"/>
        <item m="1" x="156"/>
        <item x="15"/>
        <item x="119"/>
        <item m="1" x="157"/>
        <item m="1" x="158"/>
        <item m="1" x="159"/>
        <item x="41"/>
        <item x="9"/>
        <item x="47"/>
        <item x="120"/>
        <item x="107"/>
        <item x="86"/>
        <item m="1" x="160"/>
        <item x="21"/>
        <item x="84"/>
        <item x="55"/>
        <item x="121"/>
        <item x="124"/>
        <item x="125"/>
        <item x="105"/>
        <item x="112"/>
        <item m="1" x="161"/>
        <item m="1" x="162"/>
        <item x="126"/>
        <item x="65"/>
        <item m="1" x="163"/>
        <item m="1" x="164"/>
        <item x="94"/>
        <item x="93"/>
        <item x="51"/>
        <item m="1" x="165"/>
        <item x="23"/>
        <item x="29"/>
        <item x="20"/>
        <item x="49"/>
        <item x="130"/>
        <item x="79"/>
        <item x="7"/>
        <item x="60"/>
        <item x="133"/>
        <item x="66"/>
        <item x="22"/>
        <item x="111"/>
        <item m="1" x="140"/>
        <item x="24"/>
        <item x="135"/>
        <item x="43"/>
        <item x="25"/>
        <item x="39"/>
        <item x="132"/>
        <item x="134"/>
        <item x="78"/>
        <item x="10"/>
        <item x="37"/>
        <item x="68"/>
        <item x="129"/>
        <item x="128"/>
        <item x="109"/>
        <item x="100"/>
        <item x="104"/>
        <item x="117"/>
        <item x="116"/>
        <item m="1" x="141"/>
        <item x="74"/>
        <item x="82"/>
        <item x="18"/>
        <item x="90"/>
        <item x="16"/>
        <item x="138"/>
        <item x="92"/>
        <item x="46"/>
        <item x="61"/>
        <item m="1" x="167"/>
        <item x="139"/>
        <item m="1" x="166"/>
        <item x="35"/>
        <item x="114"/>
        <item x="103"/>
        <item x="75"/>
        <item m="1" x="142"/>
        <item x="85"/>
        <item x="113"/>
        <item x="81"/>
        <item x="96"/>
        <item m="1" x="143"/>
        <item x="123"/>
        <item x="95"/>
        <item x="6"/>
        <item x="98"/>
        <item m="1" x="144"/>
        <item m="1" x="145"/>
        <item x="34"/>
        <item x="122"/>
        <item x="27"/>
        <item x="136"/>
        <item m="1" x="146"/>
        <item x="63"/>
        <item x="62"/>
        <item x="137"/>
        <item x="58"/>
        <item x="76"/>
        <item x="3"/>
        <item x="118"/>
        <item x="80"/>
        <item x="38"/>
        <item x="28"/>
        <item x="40"/>
        <item x="73"/>
        <item x="99"/>
        <item x="89"/>
        <item x="30"/>
        <item x="31"/>
        <item x="54"/>
        <item x="56"/>
        <item x="26"/>
        <item x="102"/>
        <item x="17"/>
        <item m="1" x="147"/>
        <item m="1" x="14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ascending" defaultSubtotal="0">
      <items count="43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6"/>
        <item x="112"/>
        <item x="113"/>
        <item x="114"/>
        <item x="115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m="1" x="193"/>
        <item x="137"/>
        <item x="138"/>
        <item m="1" x="196"/>
        <item m="1" x="395"/>
        <item m="1" x="198"/>
        <item m="1" x="199"/>
        <item m="1" x="200"/>
        <item m="1" x="201"/>
        <item m="1" x="202"/>
        <item m="1" x="203"/>
        <item m="1" x="204"/>
        <item m="1" x="205"/>
        <item m="1" x="206"/>
        <item m="1" x="197"/>
        <item m="1" x="207"/>
        <item m="1" x="208"/>
        <item m="1" x="209"/>
        <item m="1" x="210"/>
        <item m="1" x="211"/>
        <item m="1" x="212"/>
        <item m="1" x="213"/>
        <item m="1" x="214"/>
        <item m="1" x="215"/>
        <item m="1" x="216"/>
        <item m="1" x="217"/>
        <item m="1" x="218"/>
        <item m="1" x="219"/>
        <item m="1" x="220"/>
        <item m="1" x="221"/>
        <item m="1" x="222"/>
        <item m="1" x="223"/>
        <item m="1" x="224"/>
        <item m="1" x="225"/>
        <item m="1" x="226"/>
        <item m="1" x="227"/>
        <item m="1" x="228"/>
        <item m="1" x="229"/>
        <item m="1" x="230"/>
        <item m="1" x="231"/>
        <item m="1" x="232"/>
        <item m="1" x="233"/>
        <item m="1" x="234"/>
        <item m="1" x="235"/>
        <item m="1" x="236"/>
        <item m="1" x="237"/>
        <item m="1" x="238"/>
        <item m="1" x="239"/>
        <item m="1" x="240"/>
        <item m="1" x="241"/>
        <item m="1" x="242"/>
        <item m="1" x="243"/>
        <item m="1" x="244"/>
        <item m="1" x="245"/>
        <item m="1" x="246"/>
        <item m="1" x="247"/>
        <item m="1" x="248"/>
        <item m="1" x="249"/>
        <item m="1" x="250"/>
        <item m="1" x="251"/>
        <item m="1" x="252"/>
        <item m="1" x="253"/>
        <item m="1" x="254"/>
        <item m="1" x="255"/>
        <item m="1" x="256"/>
        <item m="1" x="257"/>
        <item m="1" x="258"/>
        <item m="1" x="259"/>
        <item m="1" x="260"/>
        <item m="1" x="261"/>
        <item m="1" x="262"/>
        <item m="1" x="263"/>
        <item m="1" x="264"/>
        <item m="1" x="265"/>
        <item m="1" x="266"/>
        <item m="1" x="267"/>
        <item m="1" x="268"/>
        <item m="1" x="269"/>
        <item m="1" x="270"/>
        <item m="1" x="271"/>
        <item m="1" x="272"/>
        <item m="1" x="273"/>
        <item m="1" x="274"/>
        <item m="1" x="275"/>
        <item m="1" x="276"/>
        <item m="1" x="277"/>
        <item m="1" x="278"/>
        <item m="1" x="140"/>
        <item m="1" x="141"/>
        <item m="1" x="142"/>
        <item m="1" x="143"/>
        <item m="1" x="144"/>
        <item m="1" x="145"/>
        <item m="1" x="146"/>
        <item m="1" x="147"/>
        <item m="1" x="148"/>
        <item m="1" x="149"/>
        <item m="1" x="150"/>
        <item m="1" x="151"/>
        <item m="1" x="152"/>
        <item m="1" x="153"/>
        <item m="1" x="154"/>
        <item m="1" x="155"/>
        <item m="1" x="156"/>
        <item m="1" x="157"/>
        <item m="1" x="158"/>
        <item m="1" x="159"/>
        <item m="1" x="160"/>
        <item m="1" x="161"/>
        <item m="1" x="162"/>
        <item m="1" x="163"/>
        <item m="1" x="164"/>
        <item m="1" x="165"/>
        <item m="1" x="166"/>
        <item m="1" x="167"/>
        <item m="1" x="168"/>
        <item m="1" x="169"/>
        <item m="1" x="170"/>
        <item m="1" x="171"/>
        <item m="1" x="172"/>
        <item m="1" x="173"/>
        <item m="1" x="174"/>
        <item m="1" x="175"/>
        <item m="1" x="176"/>
        <item m="1" x="177"/>
        <item m="1" x="178"/>
        <item m="1" x="179"/>
        <item m="1" x="180"/>
        <item m="1" x="181"/>
        <item m="1" x="182"/>
        <item m="1" x="183"/>
        <item m="1" x="184"/>
        <item m="1" x="185"/>
        <item m="1" x="186"/>
        <item m="1" x="187"/>
        <item m="1" x="188"/>
        <item m="1" x="189"/>
        <item m="1" x="190"/>
        <item m="1" x="191"/>
        <item m="1" x="192"/>
        <item m="1" x="279"/>
        <item m="1" x="194"/>
        <item m="1" x="195"/>
        <item m="1" x="280"/>
        <item m="1" x="281"/>
        <item m="1" x="282"/>
        <item m="1" x="283"/>
        <item m="1" x="284"/>
        <item m="1" x="354"/>
        <item m="1" x="398"/>
        <item m="1" x="401"/>
        <item m="1" x="403"/>
        <item m="1" x="405"/>
        <item m="1" x="407"/>
        <item m="1" x="409"/>
        <item m="1" x="411"/>
        <item m="1" x="413"/>
        <item m="1" x="416"/>
        <item m="1" x="419"/>
        <item m="1" x="422"/>
        <item m="1" x="425"/>
        <item m="1" x="428"/>
        <item m="1" x="285"/>
        <item m="1" x="287"/>
        <item m="1" x="289"/>
        <item m="1" x="291"/>
        <item m="1" x="293"/>
        <item m="1" x="295"/>
        <item m="1" x="298"/>
        <item m="1" x="301"/>
        <item m="1" x="304"/>
        <item m="1" x="307"/>
        <item m="1" x="322"/>
        <item m="1" x="325"/>
        <item m="1" x="327"/>
        <item m="1" x="329"/>
        <item m="1" x="331"/>
        <item m="1" x="333"/>
        <item m="1" x="335"/>
        <item m="1" x="337"/>
        <item m="1" x="339"/>
        <item m="1" x="342"/>
        <item m="1" x="344"/>
        <item m="1" x="346"/>
        <item m="1" x="348"/>
        <item m="1" x="350"/>
        <item m="1" x="351"/>
        <item m="1" x="352"/>
        <item m="1" x="353"/>
        <item m="1" x="355"/>
        <item m="1" x="356"/>
        <item m="1" x="357"/>
        <item m="1" x="359"/>
        <item m="1" x="361"/>
        <item m="1" x="363"/>
        <item m="1" x="365"/>
        <item m="1" x="373"/>
        <item m="1" x="375"/>
        <item m="1" x="377"/>
        <item m="1" x="379"/>
        <item m="1" x="381"/>
        <item m="1" x="383"/>
        <item m="1" x="385"/>
        <item m="1" x="387"/>
        <item m="1" x="389"/>
        <item m="1" x="391"/>
        <item m="1" x="393"/>
        <item m="1" x="396"/>
        <item m="1" x="399"/>
        <item m="1" x="402"/>
        <item m="1" x="404"/>
        <item m="1" x="406"/>
        <item m="1" x="408"/>
        <item m="1" x="410"/>
        <item m="1" x="412"/>
        <item m="1" x="414"/>
        <item m="1" x="417"/>
        <item m="1" x="420"/>
        <item m="1" x="423"/>
        <item m="1" x="426"/>
        <item m="1" x="296"/>
        <item m="1" x="299"/>
        <item m="1" x="302"/>
        <item m="1" x="305"/>
        <item m="1" x="308"/>
        <item m="1" x="310"/>
        <item m="1" x="312"/>
        <item m="1" x="314"/>
        <item m="1" x="316"/>
        <item m="1" x="318"/>
        <item m="1" x="320"/>
        <item m="1" x="323"/>
        <item m="1" x="326"/>
        <item m="1" x="328"/>
        <item m="1" x="330"/>
        <item m="1" x="332"/>
        <item m="1" x="334"/>
        <item m="1" x="336"/>
        <item m="1" x="338"/>
        <item m="1" x="340"/>
        <item m="1" x="343"/>
        <item m="1" x="345"/>
        <item m="1" x="347"/>
        <item m="1" x="349"/>
        <item m="1" x="358"/>
        <item m="1" x="360"/>
        <item m="1" x="362"/>
        <item m="1" x="364"/>
        <item m="1" x="366"/>
        <item m="1" x="367"/>
        <item m="1" x="368"/>
        <item m="1" x="369"/>
        <item m="1" x="370"/>
        <item m="1" x="371"/>
        <item m="1" x="372"/>
        <item m="1" x="374"/>
        <item m="1" x="376"/>
        <item m="1" x="378"/>
        <item m="1" x="380"/>
        <item m="1" x="382"/>
        <item m="1" x="384"/>
        <item m="1" x="386"/>
        <item m="1" x="388"/>
        <item m="1" x="390"/>
        <item m="1" x="392"/>
        <item m="1" x="394"/>
        <item m="1" x="397"/>
        <item m="1" x="400"/>
        <item m="1" x="415"/>
        <item m="1" x="418"/>
        <item m="1" x="421"/>
        <item m="1" x="424"/>
        <item m="1" x="427"/>
        <item m="1" x="429"/>
        <item m="1" x="286"/>
        <item m="1" x="288"/>
        <item m="1" x="290"/>
        <item m="1" x="292"/>
        <item m="1" x="294"/>
        <item m="1" x="297"/>
        <item m="1" x="300"/>
        <item m="1" x="303"/>
        <item m="1" x="306"/>
        <item m="1" x="309"/>
        <item m="1" x="311"/>
        <item m="1" x="313"/>
        <item m="1" x="315"/>
        <item m="1" x="317"/>
        <item m="1" x="319"/>
        <item m="1" x="321"/>
        <item m="1" x="324"/>
        <item m="1" x="341"/>
        <item x="13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58">
        <item m="1" x="283"/>
        <item m="1" x="206"/>
        <item m="1" x="313"/>
        <item m="1" x="255"/>
        <item m="1" x="252"/>
        <item m="1" x="318"/>
        <item m="1" x="193"/>
        <item m="1" x="244"/>
        <item m="1" x="215"/>
        <item m="1" x="182"/>
        <item m="1" x="229"/>
        <item x="112"/>
        <item m="1" x="347"/>
        <item m="1" x="295"/>
        <item m="1" x="292"/>
        <item m="1" x="173"/>
        <item m="1" x="257"/>
        <item x="12"/>
        <item m="1" x="322"/>
        <item m="1" x="331"/>
        <item x="17"/>
        <item m="1" x="189"/>
        <item x="79"/>
        <item x="101"/>
        <item m="1" x="217"/>
        <item m="1" x="262"/>
        <item m="1" x="256"/>
        <item m="1" x="195"/>
        <item m="1" x="280"/>
        <item m="1" x="286"/>
        <item m="1" x="200"/>
        <item m="1" x="194"/>
        <item m="1" x="289"/>
        <item m="1" x="158"/>
        <item m="1" x="307"/>
        <item m="1" x="226"/>
        <item m="1" x="185"/>
        <item m="1" x="267"/>
        <item m="1" x="219"/>
        <item x="50"/>
        <item m="1" x="242"/>
        <item x="135"/>
        <item m="1" x="251"/>
        <item x="132"/>
        <item m="1" x="342"/>
        <item m="1" x="291"/>
        <item m="1" x="288"/>
        <item x="86"/>
        <item m="1" x="265"/>
        <item m="1" x="271"/>
        <item m="1" x="270"/>
        <item m="1" x="167"/>
        <item m="1" x="268"/>
        <item m="1" x="348"/>
        <item m="1" x="344"/>
        <item m="1" x="338"/>
        <item m="1" x="269"/>
        <item m="1" x="341"/>
        <item m="1" x="174"/>
        <item m="1" x="177"/>
        <item m="1" x="235"/>
        <item m="1" x="294"/>
        <item m="1" x="277"/>
        <item x="13"/>
        <item x="55"/>
        <item m="1" x="316"/>
        <item m="1" x="293"/>
        <item m="1" x="335"/>
        <item m="1" x="282"/>
        <item m="1" x="170"/>
        <item x="64"/>
        <item x="73"/>
        <item m="1" x="178"/>
        <item m="1" x="340"/>
        <item m="1" x="328"/>
        <item m="1" x="261"/>
        <item m="1" x="220"/>
        <item x="47"/>
        <item m="1" x="274"/>
        <item m="1" x="232"/>
        <item m="1" x="253"/>
        <item x="61"/>
        <item m="1" x="327"/>
        <item x="41"/>
        <item m="1" x="243"/>
        <item m="1" x="186"/>
        <item x="84"/>
        <item x="71"/>
        <item m="1" x="196"/>
        <item m="1" x="315"/>
        <item m="1" x="317"/>
        <item m="1" x="275"/>
        <item m="1" x="306"/>
        <item x="110"/>
        <item x="67"/>
        <item m="1" x="169"/>
        <item m="1" x="240"/>
        <item m="1" x="312"/>
        <item m="1" x="239"/>
        <item m="1" x="249"/>
        <item m="1" x="320"/>
        <item x="89"/>
        <item m="1" x="266"/>
        <item m="1" x="276"/>
        <item m="1" x="191"/>
        <item m="1" x="308"/>
        <item m="1" x="143"/>
        <item m="1" x="321"/>
        <item m="1" x="236"/>
        <item m="1" x="211"/>
        <item m="1" x="305"/>
        <item m="1" x="245"/>
        <item m="1" x="181"/>
        <item m="1" x="233"/>
        <item m="1" x="202"/>
        <item m="1" x="314"/>
        <item m="1" x="197"/>
        <item m="1" x="246"/>
        <item m="1" x="264"/>
        <item x="37"/>
        <item x="62"/>
        <item x="63"/>
        <item m="1" x="149"/>
        <item x="139"/>
        <item m="1" x="190"/>
        <item m="1" x="227"/>
        <item m="1" x="319"/>
        <item m="1" x="281"/>
        <item x="104"/>
        <item m="1" x="172"/>
        <item m="1" x="201"/>
        <item m="1" x="250"/>
        <item m="1" x="323"/>
        <item m="1" x="333"/>
        <item m="1" x="349"/>
        <item m="1" x="278"/>
        <item x="99"/>
        <item m="1" x="231"/>
        <item m="1" x="171"/>
        <item m="1" x="298"/>
        <item m="1" x="339"/>
        <item m="1" x="221"/>
        <item m="1" x="187"/>
        <item m="1" x="179"/>
        <item m="1" x="223"/>
        <item m="1" x="209"/>
        <item m="1" x="234"/>
        <item m="1" x="330"/>
        <item m="1" x="290"/>
        <item m="1" x="325"/>
        <item m="1" x="310"/>
        <item m="1" x="272"/>
        <item x="19"/>
        <item m="1" x="228"/>
        <item m="1" x="205"/>
        <item m="1" x="216"/>
        <item m="1" x="287"/>
        <item m="1" x="350"/>
        <item m="1" x="260"/>
        <item m="1" x="230"/>
        <item m="1" x="238"/>
        <item m="1" x="208"/>
        <item m="1" x="214"/>
        <item m="1" x="168"/>
        <item m="1" x="279"/>
        <item m="1" x="300"/>
        <item m="1" x="212"/>
        <item m="1" x="273"/>
        <item m="1" x="224"/>
        <item m="1" x="241"/>
        <item m="1" x="176"/>
        <item m="1" x="180"/>
        <item m="1" x="326"/>
        <item m="1" x="299"/>
        <item m="1" x="166"/>
        <item m="1" x="346"/>
        <item m="1" x="213"/>
        <item m="1" x="284"/>
        <item m="1" x="353"/>
        <item x="0"/>
        <item m="1" x="175"/>
        <item m="1" x="354"/>
        <item m="1" x="204"/>
        <item m="1" x="263"/>
        <item m="1" x="343"/>
        <item m="1" x="296"/>
        <item m="1" x="157"/>
        <item m="1" x="304"/>
        <item m="1" x="345"/>
        <item m="1" x="247"/>
        <item m="1" x="183"/>
        <item m="1" x="207"/>
        <item m="1" x="334"/>
        <item m="1" x="336"/>
        <item x="42"/>
        <item m="1" x="203"/>
        <item m="1" x="237"/>
        <item m="1" x="248"/>
        <item m="1" x="254"/>
        <item m="1" x="192"/>
        <item m="1" x="352"/>
        <item m="1" x="218"/>
        <item m="1" x="337"/>
        <item x="1"/>
        <item x="68"/>
        <item m="1" x="259"/>
        <item m="1" x="285"/>
        <item m="1" x="198"/>
        <item m="1" x="357"/>
        <item m="1" x="303"/>
        <item m="1" x="301"/>
        <item m="1" x="332"/>
        <item m="1" x="297"/>
        <item m="1" x="184"/>
        <item x="9"/>
        <item m="1" x="329"/>
        <item m="1" x="302"/>
        <item m="1" x="309"/>
        <item m="1" x="355"/>
        <item m="1" x="324"/>
        <item m="1" x="351"/>
        <item m="1" x="222"/>
        <item m="1" x="225"/>
        <item m="1" x="311"/>
        <item m="1" x="356"/>
        <item m="1" x="210"/>
        <item m="1" x="199"/>
        <item m="1" x="258"/>
        <item m="1" x="188"/>
        <item m="1" x="152"/>
        <item x="4"/>
        <item x="59"/>
        <item x="36"/>
        <item x="32"/>
        <item x="115"/>
        <item x="88"/>
        <item x="91"/>
        <item x="131"/>
        <item x="5"/>
        <item x="2"/>
        <item m="1" x="150"/>
        <item m="1" x="151"/>
        <item x="97"/>
        <item x="120"/>
        <item x="77"/>
        <item x="8"/>
        <item x="14"/>
        <item m="1" x="153"/>
        <item x="35"/>
        <item x="45"/>
        <item x="127"/>
        <item x="52"/>
        <item x="87"/>
        <item x="33"/>
        <item x="53"/>
        <item x="106"/>
        <item x="72"/>
        <item x="57"/>
        <item x="83"/>
        <item x="11"/>
        <item x="114"/>
        <item x="108"/>
        <item m="1" x="154"/>
        <item m="1" x="155"/>
        <item x="44"/>
        <item x="69"/>
        <item x="70"/>
        <item x="48"/>
        <item m="1" x="156"/>
        <item x="15"/>
        <item x="119"/>
        <item m="1" x="159"/>
        <item x="107"/>
        <item m="1" x="160"/>
        <item x="21"/>
        <item x="121"/>
        <item x="124"/>
        <item x="125"/>
        <item x="105"/>
        <item m="1" x="161"/>
        <item m="1" x="162"/>
        <item x="126"/>
        <item x="65"/>
        <item m="1" x="163"/>
        <item m="1" x="164"/>
        <item x="94"/>
        <item x="93"/>
        <item x="51"/>
        <item m="1" x="165"/>
        <item x="23"/>
        <item x="29"/>
        <item x="20"/>
        <item x="49"/>
        <item x="130"/>
        <item x="7"/>
        <item x="60"/>
        <item x="133"/>
        <item x="66"/>
        <item x="22"/>
        <item x="111"/>
        <item m="1" x="142"/>
        <item x="24"/>
        <item x="43"/>
        <item x="25"/>
        <item x="39"/>
        <item x="134"/>
        <item x="78"/>
        <item x="10"/>
        <item x="129"/>
        <item x="128"/>
        <item x="109"/>
        <item x="100"/>
        <item x="117"/>
        <item x="116"/>
        <item x="74"/>
        <item x="82"/>
        <item x="18"/>
        <item x="90"/>
        <item x="16"/>
        <item x="138"/>
        <item x="92"/>
        <item x="46"/>
        <item x="103"/>
        <item x="75"/>
        <item m="1" x="144"/>
        <item x="85"/>
        <item x="113"/>
        <item x="81"/>
        <item x="96"/>
        <item m="1" x="145"/>
        <item x="123"/>
        <item x="95"/>
        <item x="6"/>
        <item x="98"/>
        <item m="1" x="146"/>
        <item m="1" x="147"/>
        <item x="34"/>
        <item x="122"/>
        <item x="27"/>
        <item x="136"/>
        <item m="1" x="148"/>
        <item x="137"/>
        <item x="58"/>
        <item x="76"/>
        <item x="3"/>
        <item x="118"/>
        <item x="80"/>
        <item x="38"/>
        <item x="28"/>
        <item x="40"/>
        <item m="1" x="141"/>
        <item x="30"/>
        <item x="31"/>
        <item x="54"/>
        <item x="56"/>
        <item x="26"/>
        <item m="1" x="140"/>
        <item x="10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67">
        <item m="1" x="56"/>
        <item x="50"/>
        <item x="46"/>
        <item m="1" x="58"/>
        <item x="42"/>
        <item x="41"/>
        <item m="1" x="57"/>
        <item x="44"/>
        <item x="12"/>
        <item m="1" x="61"/>
        <item x="34"/>
        <item x="33"/>
        <item x="28"/>
        <item x="30"/>
        <item x="29"/>
        <item x="19"/>
        <item x="20"/>
        <item x="10"/>
        <item x="17"/>
        <item x="32"/>
        <item x="35"/>
        <item x="26"/>
        <item x="37"/>
        <item x="52"/>
        <item x="39"/>
        <item x="15"/>
        <item x="53"/>
        <item x="25"/>
        <item x="43"/>
        <item x="22"/>
        <item x="6"/>
        <item x="14"/>
        <item x="51"/>
        <item x="5"/>
        <item x="38"/>
        <item x="4"/>
        <item m="1" x="62"/>
        <item x="23"/>
        <item x="3"/>
        <item x="0"/>
        <item x="21"/>
        <item x="16"/>
        <item x="1"/>
        <item x="8"/>
        <item x="18"/>
        <item x="11"/>
        <item x="24"/>
        <item x="55"/>
        <item m="1" x="65"/>
        <item m="1" x="66"/>
        <item x="40"/>
        <item m="1" x="63"/>
        <item m="1" x="64"/>
        <item x="2"/>
        <item m="1" x="60"/>
        <item x="45"/>
        <item x="49"/>
        <item x="9"/>
        <item m="1" x="59"/>
        <item x="13"/>
        <item x="31"/>
        <item x="36"/>
        <item x="7"/>
        <item x="48"/>
        <item x="27"/>
        <item x="54"/>
        <item x="4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multipleItemSelectionAllowed="1" showAll="0" defaultSubtotal="0">
      <items count="4">
        <item h="1" x="2"/>
        <item x="1"/>
        <item h="1" x="0"/>
        <item h="1" m="1"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0">
        <item h="1" x="1"/>
        <item h="1" x="3"/>
        <item h="1" x="4"/>
        <item h="1" x="0"/>
        <item x="2"/>
        <item h="1" m="1" x="6"/>
        <item h="1" x="5"/>
        <item h="1" m="1" x="7"/>
        <item h="1" m="1" x="8"/>
        <item h="1" m="1" x="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3">
        <item x="18"/>
        <item x="28"/>
        <item x="37"/>
        <item x="2"/>
        <item x="15"/>
        <item x="19"/>
        <item x="41"/>
        <item x="31"/>
        <item x="13"/>
        <item x="0"/>
        <item x="7"/>
        <item x="1"/>
        <item x="3"/>
        <item x="16"/>
        <item x="10"/>
        <item x="24"/>
        <item x="5"/>
        <item x="17"/>
        <item x="6"/>
        <item x="11"/>
        <item x="32"/>
        <item x="14"/>
        <item x="38"/>
        <item x="20"/>
        <item x="27"/>
        <item x="23"/>
        <item x="33"/>
        <item x="9"/>
        <item x="29"/>
        <item x="40"/>
        <item x="21"/>
        <item x="22"/>
        <item x="25"/>
        <item x="35"/>
        <item x="12"/>
        <item x="39"/>
        <item x="4"/>
        <item x="26"/>
        <item m="1" x="42"/>
        <item x="8"/>
        <item x="30"/>
        <item x="34"/>
        <item x="36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7">
    <field x="1"/>
    <field x="2"/>
    <field x="0"/>
    <field x="3"/>
    <field x="5"/>
    <field x="6"/>
    <field x="4"/>
  </rowFields>
  <rowItems count="24">
    <i>
      <x v="21"/>
      <x v="274"/>
      <x v="62"/>
      <x v="16"/>
      <x v="4"/>
      <x v="19"/>
      <x v="1"/>
    </i>
    <i>
      <x v="60"/>
      <x v="231"/>
      <x v="4"/>
      <x v="15"/>
      <x v="4"/>
      <x v="3"/>
      <x v="1"/>
    </i>
    <i>
      <x v="70"/>
      <x v="265"/>
      <x v="46"/>
      <x v="24"/>
      <x v="4"/>
      <x v="15"/>
      <x v="1"/>
    </i>
    <i>
      <x v="79"/>
      <x v="306"/>
      <x v="100"/>
      <x v="50"/>
      <x v="4"/>
      <x v="24"/>
      <x v="1"/>
    </i>
    <i>
      <x v="91"/>
      <x v="317"/>
      <x v="115"/>
      <x v="19"/>
      <x v="4"/>
      <x v="28"/>
      <x v="1"/>
    </i>
    <i>
      <x v="95"/>
      <x v="285"/>
      <x v="76"/>
      <x v="28"/>
      <x v="4"/>
      <x v="40"/>
      <x v="1"/>
    </i>
    <i>
      <x v="101"/>
      <x v="311"/>
      <x v="107"/>
      <x v="22"/>
      <x v="4"/>
      <x v="3"/>
      <x v="1"/>
    </i>
    <i>
      <x v="103"/>
      <x v="357"/>
      <x v="164"/>
      <x v="66"/>
      <x v="4"/>
      <x v="21"/>
      <x v="1"/>
    </i>
    <i>
      <x v="105"/>
      <x v="128"/>
      <x v="108"/>
      <x v="12"/>
      <x v="4"/>
      <x v="7"/>
      <x v="1"/>
    </i>
    <i>
      <x v="108"/>
      <x v="272"/>
      <x v="59"/>
      <x v="50"/>
      <x v="4"/>
      <x v="3"/>
      <x v="1"/>
    </i>
    <i>
      <x v="110"/>
      <x v="310"/>
      <x v="106"/>
      <x v="11"/>
      <x v="4"/>
      <x v="26"/>
      <x v="1"/>
    </i>
    <i>
      <x v="115"/>
      <x v="326"/>
      <x v="130"/>
      <x v="27"/>
      <x v="4"/>
      <x v="3"/>
      <x v="1"/>
    </i>
    <i>
      <x v="120"/>
      <x v="270"/>
      <x v="51"/>
      <x v="15"/>
      <x v="4"/>
      <x v="41"/>
      <x v="1"/>
    </i>
    <i>
      <x v="121"/>
      <x v="274"/>
      <x v="62"/>
      <x v="16"/>
      <x v="4"/>
      <x v="19"/>
      <x v="1"/>
    </i>
    <i>
      <x v="122"/>
      <x v="243"/>
      <x v="58"/>
      <x v="19"/>
      <x v="4"/>
      <x v="3"/>
      <x v="1"/>
    </i>
    <i>
      <x v="124"/>
      <x v="337"/>
      <x v="141"/>
      <x v="24"/>
      <x v="4"/>
      <x v="3"/>
      <x v="1"/>
    </i>
    <i>
      <x v="126"/>
      <x v="276"/>
      <x v="66"/>
      <x v="21"/>
      <x v="4"/>
      <x v="42"/>
      <x v="1"/>
    </i>
    <i>
      <x v="128"/>
      <x v="281"/>
      <x v="72"/>
      <x v="27"/>
      <x v="4"/>
      <x v="3"/>
      <x v="1"/>
    </i>
    <i>
      <x v="130"/>
      <x v="309"/>
      <x v="105"/>
      <x v="18"/>
      <x v="4"/>
      <x v="26"/>
      <x v="1"/>
    </i>
    <i>
      <x v="134"/>
      <x v="43"/>
      <x v="98"/>
      <x v="17"/>
      <x v="4"/>
      <x v="3"/>
      <x v="1"/>
    </i>
    <i>
      <x v="136"/>
      <x v="305"/>
      <x v="99"/>
      <x v="23"/>
      <x v="4"/>
      <x v="3"/>
      <x v="1"/>
    </i>
    <i>
      <x v="138"/>
      <x v="41"/>
      <x v="94"/>
      <x v="26"/>
      <x v="4"/>
      <x v="3"/>
      <x v="1"/>
    </i>
    <i>
      <x v="139"/>
      <x v="319"/>
      <x v="117"/>
      <x v="13"/>
      <x v="4"/>
      <x v="29"/>
      <x v="1"/>
    </i>
    <i r="1">
      <x v="341"/>
      <x v="147"/>
      <x v="13"/>
      <x v="4"/>
      <x v="2"/>
      <x v="1"/>
    </i>
  </rowItems>
  <colItems count="1">
    <i/>
  </colItems>
  <formats count="2">
    <format dxfId="113">
      <pivotArea field="1" type="button" dataOnly="0" labelOnly="1" outline="0" axis="axisRow" fieldPosition="0"/>
    </format>
    <format dxfId="112">
      <pivotArea dataOnly="0" labelOnly="1" outline="0" fieldPosition="0">
        <references count="1">
          <reference field="1" count="1">
            <x v="427"/>
          </reference>
        </references>
      </pivotArea>
    </format>
  </formats>
  <pivotTableStyleInfo name="PivotStyleMedium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C00-000000000000}" name="TablaDinámica1" cacheId="563" applyNumberFormats="0" applyBorderFormats="0" applyFontFormats="0" applyPatternFormats="0" applyAlignmentFormats="0" applyWidthHeightFormats="1" dataCaption="Valores" updatedVersion="8" minRefreshableVersion="3" useAutoFormatting="1" rowGrandTotals="0" colGrandTotals="0" itemPrintTitles="1" createdVersion="5" indent="0" compact="0" compactData="0" multipleFieldFilters="0" fieldListSortAscending="1">
  <location ref="B2:H7" firstHeaderRow="1" firstDataRow="1" firstDataCol="7"/>
  <pivotFields count="7">
    <pivotField axis="axisRow" compact="0" outline="0" showAll="0" defaultSubtotal="0">
      <items count="168">
        <item x="12"/>
        <item x="0"/>
        <item x="1"/>
        <item x="4"/>
        <item x="59"/>
        <item x="36"/>
        <item x="64"/>
        <item x="32"/>
        <item x="50"/>
        <item x="115"/>
        <item x="88"/>
        <item x="110"/>
        <item x="91"/>
        <item x="131"/>
        <item x="5"/>
        <item x="101"/>
        <item x="19"/>
        <item x="2"/>
        <item m="1" x="149"/>
        <item x="13"/>
        <item x="42"/>
        <item m="1" x="150"/>
        <item x="97"/>
        <item m="1" x="151"/>
        <item m="1" x="152"/>
        <item x="77"/>
        <item x="8"/>
        <item x="14"/>
        <item m="1" x="153"/>
        <item x="45"/>
        <item x="67"/>
        <item x="127"/>
        <item x="52"/>
        <item x="87"/>
        <item x="33"/>
        <item x="53"/>
        <item x="106"/>
        <item x="71"/>
        <item x="72"/>
        <item x="57"/>
        <item x="83"/>
        <item x="11"/>
        <item x="108"/>
        <item m="1" x="154"/>
        <item m="1" x="155"/>
        <item x="44"/>
        <item x="69"/>
        <item x="70"/>
        <item x="48"/>
        <item m="1" x="156"/>
        <item x="15"/>
        <item x="119"/>
        <item m="1" x="157"/>
        <item m="1" x="158"/>
        <item m="1" x="159"/>
        <item x="41"/>
        <item x="9"/>
        <item x="47"/>
        <item x="120"/>
        <item x="107"/>
        <item x="86"/>
        <item m="1" x="160"/>
        <item x="21"/>
        <item x="84"/>
        <item x="55"/>
        <item x="121"/>
        <item x="124"/>
        <item x="125"/>
        <item x="105"/>
        <item x="112"/>
        <item m="1" x="161"/>
        <item m="1" x="162"/>
        <item x="126"/>
        <item x="65"/>
        <item m="1" x="163"/>
        <item m="1" x="164"/>
        <item x="94"/>
        <item x="93"/>
        <item x="51"/>
        <item m="1" x="165"/>
        <item x="23"/>
        <item x="29"/>
        <item x="20"/>
        <item x="49"/>
        <item x="130"/>
        <item x="79"/>
        <item x="7"/>
        <item x="60"/>
        <item x="133"/>
        <item x="66"/>
        <item x="22"/>
        <item x="111"/>
        <item m="1" x="140"/>
        <item x="24"/>
        <item x="135"/>
        <item x="43"/>
        <item x="25"/>
        <item x="39"/>
        <item x="132"/>
        <item x="134"/>
        <item x="78"/>
        <item x="10"/>
        <item x="37"/>
        <item x="68"/>
        <item x="129"/>
        <item x="128"/>
        <item x="109"/>
        <item x="100"/>
        <item x="104"/>
        <item x="117"/>
        <item x="116"/>
        <item m="1" x="141"/>
        <item x="74"/>
        <item x="82"/>
        <item x="18"/>
        <item x="90"/>
        <item x="16"/>
        <item x="138"/>
        <item x="92"/>
        <item x="46"/>
        <item x="61"/>
        <item m="1" x="167"/>
        <item x="139"/>
        <item m="1" x="166"/>
        <item x="35"/>
        <item x="114"/>
        <item x="103"/>
        <item x="75"/>
        <item m="1" x="142"/>
        <item x="85"/>
        <item x="113"/>
        <item x="81"/>
        <item x="96"/>
        <item m="1" x="143"/>
        <item x="123"/>
        <item x="95"/>
        <item x="6"/>
        <item x="98"/>
        <item m="1" x="144"/>
        <item m="1" x="145"/>
        <item x="34"/>
        <item x="122"/>
        <item x="27"/>
        <item x="136"/>
        <item m="1" x="146"/>
        <item x="63"/>
        <item x="62"/>
        <item x="137"/>
        <item x="58"/>
        <item x="76"/>
        <item x="3"/>
        <item x="118"/>
        <item x="80"/>
        <item x="38"/>
        <item x="28"/>
        <item x="40"/>
        <item x="73"/>
        <item x="99"/>
        <item x="89"/>
        <item x="30"/>
        <item x="31"/>
        <item x="54"/>
        <item x="56"/>
        <item x="26"/>
        <item x="102"/>
        <item x="17"/>
        <item m="1" x="147"/>
        <item m="1" x="14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ascending" defaultSubtotal="0">
      <items count="43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6"/>
        <item x="112"/>
        <item x="113"/>
        <item x="114"/>
        <item x="115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m="1" x="193"/>
        <item x="137"/>
        <item x="138"/>
        <item m="1" x="196"/>
        <item m="1" x="395"/>
        <item m="1" x="198"/>
        <item m="1" x="199"/>
        <item m="1" x="200"/>
        <item m="1" x="201"/>
        <item m="1" x="202"/>
        <item m="1" x="203"/>
        <item m="1" x="204"/>
        <item m="1" x="205"/>
        <item m="1" x="206"/>
        <item m="1" x="197"/>
        <item m="1" x="207"/>
        <item m="1" x="208"/>
        <item m="1" x="209"/>
        <item m="1" x="210"/>
        <item m="1" x="211"/>
        <item m="1" x="212"/>
        <item m="1" x="213"/>
        <item m="1" x="214"/>
        <item m="1" x="215"/>
        <item m="1" x="216"/>
        <item m="1" x="217"/>
        <item m="1" x="218"/>
        <item m="1" x="219"/>
        <item m="1" x="220"/>
        <item m="1" x="221"/>
        <item m="1" x="222"/>
        <item m="1" x="223"/>
        <item m="1" x="224"/>
        <item m="1" x="225"/>
        <item m="1" x="226"/>
        <item m="1" x="227"/>
        <item m="1" x="228"/>
        <item m="1" x="229"/>
        <item m="1" x="230"/>
        <item m="1" x="231"/>
        <item m="1" x="232"/>
        <item m="1" x="233"/>
        <item m="1" x="234"/>
        <item m="1" x="235"/>
        <item m="1" x="236"/>
        <item m="1" x="237"/>
        <item m="1" x="238"/>
        <item m="1" x="239"/>
        <item m="1" x="240"/>
        <item m="1" x="241"/>
        <item m="1" x="242"/>
        <item m="1" x="243"/>
        <item m="1" x="244"/>
        <item m="1" x="245"/>
        <item m="1" x="246"/>
        <item m="1" x="247"/>
        <item m="1" x="248"/>
        <item m="1" x="249"/>
        <item m="1" x="250"/>
        <item m="1" x="251"/>
        <item m="1" x="252"/>
        <item m="1" x="253"/>
        <item m="1" x="254"/>
        <item m="1" x="255"/>
        <item m="1" x="256"/>
        <item m="1" x="257"/>
        <item m="1" x="258"/>
        <item m="1" x="259"/>
        <item m="1" x="260"/>
        <item m="1" x="261"/>
        <item m="1" x="262"/>
        <item m="1" x="263"/>
        <item m="1" x="264"/>
        <item m="1" x="265"/>
        <item m="1" x="266"/>
        <item m="1" x="267"/>
        <item m="1" x="268"/>
        <item m="1" x="269"/>
        <item m="1" x="270"/>
        <item m="1" x="271"/>
        <item m="1" x="272"/>
        <item m="1" x="273"/>
        <item m="1" x="274"/>
        <item m="1" x="275"/>
        <item m="1" x="276"/>
        <item m="1" x="277"/>
        <item m="1" x="278"/>
        <item m="1" x="140"/>
        <item m="1" x="141"/>
        <item m="1" x="142"/>
        <item m="1" x="143"/>
        <item m="1" x="144"/>
        <item m="1" x="145"/>
        <item m="1" x="146"/>
        <item m="1" x="147"/>
        <item m="1" x="148"/>
        <item m="1" x="149"/>
        <item m="1" x="150"/>
        <item m="1" x="151"/>
        <item m="1" x="152"/>
        <item m="1" x="153"/>
        <item m="1" x="154"/>
        <item m="1" x="155"/>
        <item m="1" x="156"/>
        <item m="1" x="157"/>
        <item m="1" x="158"/>
        <item m="1" x="159"/>
        <item m="1" x="160"/>
        <item m="1" x="161"/>
        <item m="1" x="162"/>
        <item m="1" x="163"/>
        <item m="1" x="164"/>
        <item m="1" x="165"/>
        <item m="1" x="166"/>
        <item m="1" x="167"/>
        <item m="1" x="168"/>
        <item m="1" x="169"/>
        <item m="1" x="170"/>
        <item m="1" x="171"/>
        <item m="1" x="172"/>
        <item m="1" x="173"/>
        <item m="1" x="174"/>
        <item m="1" x="175"/>
        <item m="1" x="176"/>
        <item m="1" x="177"/>
        <item m="1" x="178"/>
        <item m="1" x="179"/>
        <item m="1" x="180"/>
        <item m="1" x="181"/>
        <item m="1" x="182"/>
        <item m="1" x="183"/>
        <item m="1" x="184"/>
        <item m="1" x="185"/>
        <item m="1" x="186"/>
        <item m="1" x="187"/>
        <item m="1" x="188"/>
        <item m="1" x="189"/>
        <item m="1" x="190"/>
        <item m="1" x="191"/>
        <item m="1" x="192"/>
        <item m="1" x="279"/>
        <item m="1" x="194"/>
        <item m="1" x="195"/>
        <item m="1" x="280"/>
        <item m="1" x="281"/>
        <item m="1" x="282"/>
        <item m="1" x="283"/>
        <item m="1" x="284"/>
        <item m="1" x="354"/>
        <item m="1" x="398"/>
        <item m="1" x="401"/>
        <item m="1" x="403"/>
        <item m="1" x="405"/>
        <item m="1" x="407"/>
        <item m="1" x="409"/>
        <item m="1" x="411"/>
        <item m="1" x="413"/>
        <item m="1" x="416"/>
        <item m="1" x="419"/>
        <item m="1" x="422"/>
        <item m="1" x="425"/>
        <item m="1" x="428"/>
        <item m="1" x="285"/>
        <item m="1" x="287"/>
        <item m="1" x="289"/>
        <item m="1" x="291"/>
        <item m="1" x="293"/>
        <item m="1" x="295"/>
        <item m="1" x="298"/>
        <item m="1" x="301"/>
        <item m="1" x="304"/>
        <item m="1" x="307"/>
        <item m="1" x="322"/>
        <item m="1" x="325"/>
        <item m="1" x="327"/>
        <item m="1" x="329"/>
        <item m="1" x="331"/>
        <item m="1" x="333"/>
        <item m="1" x="335"/>
        <item m="1" x="337"/>
        <item m="1" x="339"/>
        <item m="1" x="342"/>
        <item m="1" x="344"/>
        <item m="1" x="346"/>
        <item m="1" x="348"/>
        <item m="1" x="350"/>
        <item m="1" x="351"/>
        <item m="1" x="352"/>
        <item m="1" x="353"/>
        <item m="1" x="355"/>
        <item m="1" x="356"/>
        <item m="1" x="357"/>
        <item m="1" x="359"/>
        <item m="1" x="361"/>
        <item m="1" x="363"/>
        <item m="1" x="365"/>
        <item m="1" x="373"/>
        <item m="1" x="375"/>
        <item m="1" x="377"/>
        <item m="1" x="379"/>
        <item m="1" x="381"/>
        <item m="1" x="383"/>
        <item m="1" x="385"/>
        <item m="1" x="387"/>
        <item m="1" x="389"/>
        <item m="1" x="391"/>
        <item m="1" x="393"/>
        <item m="1" x="396"/>
        <item m="1" x="399"/>
        <item m="1" x="402"/>
        <item m="1" x="404"/>
        <item m="1" x="406"/>
        <item m="1" x="408"/>
        <item m="1" x="410"/>
        <item m="1" x="412"/>
        <item m="1" x="414"/>
        <item m="1" x="417"/>
        <item m="1" x="420"/>
        <item m="1" x="423"/>
        <item m="1" x="426"/>
        <item m="1" x="296"/>
        <item m="1" x="299"/>
        <item m="1" x="302"/>
        <item m="1" x="305"/>
        <item m="1" x="308"/>
        <item m="1" x="310"/>
        <item m="1" x="312"/>
        <item m="1" x="314"/>
        <item m="1" x="316"/>
        <item m="1" x="318"/>
        <item m="1" x="320"/>
        <item m="1" x="323"/>
        <item m="1" x="326"/>
        <item m="1" x="328"/>
        <item m="1" x="330"/>
        <item m="1" x="332"/>
        <item m="1" x="334"/>
        <item m="1" x="336"/>
        <item m="1" x="338"/>
        <item m="1" x="340"/>
        <item m="1" x="343"/>
        <item m="1" x="345"/>
        <item m="1" x="347"/>
        <item m="1" x="349"/>
        <item m="1" x="358"/>
        <item m="1" x="360"/>
        <item m="1" x="362"/>
        <item m="1" x="364"/>
        <item m="1" x="366"/>
        <item m="1" x="367"/>
        <item m="1" x="368"/>
        <item m="1" x="369"/>
        <item m="1" x="370"/>
        <item m="1" x="371"/>
        <item m="1" x="372"/>
        <item m="1" x="374"/>
        <item m="1" x="376"/>
        <item m="1" x="378"/>
        <item m="1" x="380"/>
        <item m="1" x="382"/>
        <item m="1" x="384"/>
        <item m="1" x="386"/>
        <item m="1" x="388"/>
        <item m="1" x="390"/>
        <item m="1" x="392"/>
        <item m="1" x="394"/>
        <item m="1" x="397"/>
        <item m="1" x="400"/>
        <item m="1" x="415"/>
        <item m="1" x="418"/>
        <item m="1" x="421"/>
        <item m="1" x="424"/>
        <item m="1" x="427"/>
        <item m="1" x="429"/>
        <item m="1" x="286"/>
        <item m="1" x="288"/>
        <item m="1" x="290"/>
        <item m="1" x="292"/>
        <item m="1" x="294"/>
        <item m="1" x="297"/>
        <item m="1" x="300"/>
        <item m="1" x="303"/>
        <item m="1" x="306"/>
        <item m="1" x="309"/>
        <item m="1" x="311"/>
        <item m="1" x="313"/>
        <item m="1" x="315"/>
        <item m="1" x="317"/>
        <item m="1" x="319"/>
        <item m="1" x="321"/>
        <item m="1" x="324"/>
        <item m="1" x="341"/>
        <item x="13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58">
        <item m="1" x="283"/>
        <item m="1" x="206"/>
        <item m="1" x="313"/>
        <item m="1" x="255"/>
        <item m="1" x="252"/>
        <item m="1" x="318"/>
        <item m="1" x="193"/>
        <item m="1" x="244"/>
        <item m="1" x="215"/>
        <item m="1" x="182"/>
        <item m="1" x="229"/>
        <item x="112"/>
        <item m="1" x="347"/>
        <item m="1" x="295"/>
        <item m="1" x="292"/>
        <item m="1" x="173"/>
        <item m="1" x="257"/>
        <item x="12"/>
        <item m="1" x="322"/>
        <item m="1" x="331"/>
        <item x="17"/>
        <item m="1" x="189"/>
        <item x="79"/>
        <item x="101"/>
        <item m="1" x="217"/>
        <item m="1" x="262"/>
        <item m="1" x="256"/>
        <item m="1" x="195"/>
        <item m="1" x="280"/>
        <item m="1" x="286"/>
        <item m="1" x="200"/>
        <item m="1" x="194"/>
        <item m="1" x="289"/>
        <item m="1" x="158"/>
        <item m="1" x="307"/>
        <item m="1" x="226"/>
        <item m="1" x="185"/>
        <item m="1" x="267"/>
        <item m="1" x="219"/>
        <item x="50"/>
        <item m="1" x="242"/>
        <item x="135"/>
        <item m="1" x="251"/>
        <item x="132"/>
        <item m="1" x="342"/>
        <item m="1" x="291"/>
        <item m="1" x="288"/>
        <item x="86"/>
        <item m="1" x="265"/>
        <item m="1" x="271"/>
        <item m="1" x="270"/>
        <item m="1" x="167"/>
        <item m="1" x="268"/>
        <item m="1" x="348"/>
        <item m="1" x="344"/>
        <item m="1" x="338"/>
        <item m="1" x="269"/>
        <item m="1" x="341"/>
        <item m="1" x="174"/>
        <item m="1" x="177"/>
        <item m="1" x="235"/>
        <item m="1" x="294"/>
        <item m="1" x="277"/>
        <item x="13"/>
        <item x="55"/>
        <item m="1" x="316"/>
        <item m="1" x="293"/>
        <item m="1" x="335"/>
        <item m="1" x="282"/>
        <item m="1" x="170"/>
        <item x="64"/>
        <item x="73"/>
        <item m="1" x="178"/>
        <item m="1" x="340"/>
        <item m="1" x="328"/>
        <item m="1" x="261"/>
        <item m="1" x="220"/>
        <item x="47"/>
        <item m="1" x="274"/>
        <item m="1" x="232"/>
        <item m="1" x="253"/>
        <item x="61"/>
        <item m="1" x="327"/>
        <item x="41"/>
        <item m="1" x="243"/>
        <item m="1" x="186"/>
        <item x="84"/>
        <item x="71"/>
        <item m="1" x="196"/>
        <item m="1" x="315"/>
        <item m="1" x="317"/>
        <item m="1" x="275"/>
        <item m="1" x="306"/>
        <item x="110"/>
        <item x="67"/>
        <item m="1" x="169"/>
        <item m="1" x="240"/>
        <item m="1" x="312"/>
        <item m="1" x="239"/>
        <item m="1" x="249"/>
        <item m="1" x="320"/>
        <item x="89"/>
        <item m="1" x="266"/>
        <item m="1" x="276"/>
        <item m="1" x="191"/>
        <item m="1" x="308"/>
        <item m="1" x="143"/>
        <item m="1" x="321"/>
        <item m="1" x="236"/>
        <item m="1" x="211"/>
        <item m="1" x="305"/>
        <item m="1" x="245"/>
        <item m="1" x="181"/>
        <item m="1" x="233"/>
        <item m="1" x="202"/>
        <item m="1" x="314"/>
        <item m="1" x="197"/>
        <item m="1" x="246"/>
        <item m="1" x="264"/>
        <item x="37"/>
        <item x="62"/>
        <item x="63"/>
        <item m="1" x="149"/>
        <item x="139"/>
        <item m="1" x="190"/>
        <item m="1" x="227"/>
        <item m="1" x="319"/>
        <item m="1" x="281"/>
        <item x="104"/>
        <item m="1" x="172"/>
        <item m="1" x="201"/>
        <item m="1" x="250"/>
        <item m="1" x="323"/>
        <item m="1" x="333"/>
        <item m="1" x="349"/>
        <item m="1" x="278"/>
        <item x="99"/>
        <item m="1" x="231"/>
        <item m="1" x="171"/>
        <item m="1" x="298"/>
        <item m="1" x="339"/>
        <item m="1" x="221"/>
        <item m="1" x="187"/>
        <item m="1" x="179"/>
        <item m="1" x="223"/>
        <item m="1" x="209"/>
        <item m="1" x="234"/>
        <item m="1" x="330"/>
        <item m="1" x="290"/>
        <item m="1" x="325"/>
        <item m="1" x="310"/>
        <item m="1" x="272"/>
        <item x="19"/>
        <item m="1" x="228"/>
        <item m="1" x="205"/>
        <item m="1" x="216"/>
        <item m="1" x="287"/>
        <item m="1" x="350"/>
        <item m="1" x="260"/>
        <item m="1" x="230"/>
        <item m="1" x="238"/>
        <item m="1" x="208"/>
        <item m="1" x="214"/>
        <item m="1" x="168"/>
        <item m="1" x="279"/>
        <item m="1" x="300"/>
        <item m="1" x="212"/>
        <item m="1" x="273"/>
        <item m="1" x="224"/>
        <item m="1" x="241"/>
        <item m="1" x="176"/>
        <item m="1" x="180"/>
        <item m="1" x="326"/>
        <item m="1" x="299"/>
        <item m="1" x="166"/>
        <item m="1" x="346"/>
        <item m="1" x="213"/>
        <item m="1" x="284"/>
        <item m="1" x="353"/>
        <item x="0"/>
        <item m="1" x="175"/>
        <item m="1" x="354"/>
        <item m="1" x="204"/>
        <item m="1" x="263"/>
        <item m="1" x="343"/>
        <item m="1" x="296"/>
        <item m="1" x="157"/>
        <item m="1" x="304"/>
        <item m="1" x="345"/>
        <item m="1" x="247"/>
        <item m="1" x="183"/>
        <item m="1" x="207"/>
        <item m="1" x="334"/>
        <item m="1" x="336"/>
        <item x="42"/>
        <item m="1" x="203"/>
        <item m="1" x="237"/>
        <item m="1" x="248"/>
        <item m="1" x="254"/>
        <item m="1" x="192"/>
        <item m="1" x="352"/>
        <item m="1" x="218"/>
        <item m="1" x="337"/>
        <item x="1"/>
        <item x="68"/>
        <item m="1" x="259"/>
        <item m="1" x="285"/>
        <item m="1" x="198"/>
        <item m="1" x="357"/>
        <item m="1" x="303"/>
        <item m="1" x="301"/>
        <item m="1" x="332"/>
        <item m="1" x="297"/>
        <item m="1" x="184"/>
        <item x="9"/>
        <item m="1" x="329"/>
        <item m="1" x="302"/>
        <item m="1" x="309"/>
        <item m="1" x="355"/>
        <item m="1" x="324"/>
        <item m="1" x="351"/>
        <item m="1" x="222"/>
        <item m="1" x="225"/>
        <item m="1" x="311"/>
        <item m="1" x="356"/>
        <item m="1" x="210"/>
        <item m="1" x="199"/>
        <item m="1" x="258"/>
        <item m="1" x="188"/>
        <item m="1" x="152"/>
        <item x="4"/>
        <item x="59"/>
        <item x="36"/>
        <item x="32"/>
        <item x="115"/>
        <item x="88"/>
        <item x="91"/>
        <item x="131"/>
        <item x="5"/>
        <item x="2"/>
        <item m="1" x="150"/>
        <item m="1" x="151"/>
        <item x="97"/>
        <item x="120"/>
        <item x="77"/>
        <item x="8"/>
        <item x="14"/>
        <item m="1" x="153"/>
        <item x="35"/>
        <item x="45"/>
        <item x="127"/>
        <item x="52"/>
        <item x="87"/>
        <item x="33"/>
        <item x="53"/>
        <item x="106"/>
        <item x="72"/>
        <item x="57"/>
        <item x="83"/>
        <item x="11"/>
        <item x="114"/>
        <item x="108"/>
        <item m="1" x="154"/>
        <item m="1" x="155"/>
        <item x="44"/>
        <item x="69"/>
        <item x="70"/>
        <item x="48"/>
        <item m="1" x="156"/>
        <item x="15"/>
        <item x="119"/>
        <item m="1" x="159"/>
        <item x="107"/>
        <item m="1" x="160"/>
        <item x="21"/>
        <item x="121"/>
        <item x="124"/>
        <item x="125"/>
        <item x="105"/>
        <item m="1" x="161"/>
        <item m="1" x="162"/>
        <item x="126"/>
        <item x="65"/>
        <item m="1" x="163"/>
        <item m="1" x="164"/>
        <item x="94"/>
        <item x="93"/>
        <item x="51"/>
        <item m="1" x="165"/>
        <item x="23"/>
        <item x="29"/>
        <item x="20"/>
        <item x="49"/>
        <item x="130"/>
        <item x="7"/>
        <item x="60"/>
        <item x="133"/>
        <item x="66"/>
        <item x="22"/>
        <item x="111"/>
        <item m="1" x="142"/>
        <item x="24"/>
        <item x="43"/>
        <item x="25"/>
        <item x="39"/>
        <item x="134"/>
        <item x="78"/>
        <item x="10"/>
        <item x="129"/>
        <item x="128"/>
        <item x="109"/>
        <item x="100"/>
        <item x="117"/>
        <item x="116"/>
        <item x="74"/>
        <item x="82"/>
        <item x="18"/>
        <item x="90"/>
        <item x="16"/>
        <item x="138"/>
        <item x="92"/>
        <item x="46"/>
        <item x="103"/>
        <item x="75"/>
        <item m="1" x="144"/>
        <item x="85"/>
        <item x="113"/>
        <item x="81"/>
        <item x="96"/>
        <item m="1" x="145"/>
        <item x="123"/>
        <item x="95"/>
        <item x="6"/>
        <item x="98"/>
        <item m="1" x="146"/>
        <item m="1" x="147"/>
        <item x="34"/>
        <item x="122"/>
        <item x="27"/>
        <item x="136"/>
        <item m="1" x="148"/>
        <item x="137"/>
        <item x="58"/>
        <item x="76"/>
        <item x="3"/>
        <item x="118"/>
        <item x="80"/>
        <item x="38"/>
        <item x="28"/>
        <item x="40"/>
        <item m="1" x="141"/>
        <item x="30"/>
        <item x="31"/>
        <item x="54"/>
        <item x="56"/>
        <item x="26"/>
        <item m="1" x="140"/>
        <item x="10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67">
        <item m="1" x="56"/>
        <item x="50"/>
        <item x="46"/>
        <item m="1" x="58"/>
        <item x="42"/>
        <item x="41"/>
        <item m="1" x="57"/>
        <item x="44"/>
        <item x="12"/>
        <item m="1" x="61"/>
        <item x="34"/>
        <item x="33"/>
        <item x="28"/>
        <item x="30"/>
        <item x="29"/>
        <item x="19"/>
        <item x="20"/>
        <item x="10"/>
        <item x="17"/>
        <item x="32"/>
        <item x="35"/>
        <item x="26"/>
        <item x="37"/>
        <item x="52"/>
        <item x="39"/>
        <item x="15"/>
        <item x="53"/>
        <item x="25"/>
        <item x="43"/>
        <item x="22"/>
        <item x="6"/>
        <item x="14"/>
        <item x="51"/>
        <item x="5"/>
        <item x="38"/>
        <item x="4"/>
        <item m="1" x="62"/>
        <item x="23"/>
        <item x="3"/>
        <item x="0"/>
        <item x="21"/>
        <item x="16"/>
        <item x="1"/>
        <item x="8"/>
        <item x="18"/>
        <item x="11"/>
        <item x="24"/>
        <item x="55"/>
        <item m="1" x="65"/>
        <item m="1" x="66"/>
        <item x="40"/>
        <item m="1" x="63"/>
        <item m="1" x="64"/>
        <item x="2"/>
        <item m="1" x="60"/>
        <item x="45"/>
        <item x="49"/>
        <item x="9"/>
        <item m="1" x="59"/>
        <item x="13"/>
        <item x="31"/>
        <item x="36"/>
        <item x="7"/>
        <item x="48"/>
        <item x="27"/>
        <item x="54"/>
        <item x="4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multipleItemSelectionAllowed="1" showAll="0" defaultSubtotal="0">
      <items count="4">
        <item h="1" x="2"/>
        <item h="1" x="1"/>
        <item x="0"/>
        <item h="1" m="1"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0">
        <item h="1" x="1"/>
        <item x="3"/>
        <item h="1" x="4"/>
        <item h="1" x="0"/>
        <item h="1" x="2"/>
        <item h="1" m="1" x="6"/>
        <item h="1" x="5"/>
        <item h="1" m="1" x="7"/>
        <item h="1" m="1" x="8"/>
        <item h="1" m="1" x="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3">
        <item x="18"/>
        <item x="28"/>
        <item x="37"/>
        <item x="2"/>
        <item x="15"/>
        <item x="19"/>
        <item x="41"/>
        <item x="31"/>
        <item x="13"/>
        <item x="0"/>
        <item x="7"/>
        <item x="1"/>
        <item x="3"/>
        <item x="16"/>
        <item x="10"/>
        <item x="24"/>
        <item x="5"/>
        <item x="17"/>
        <item x="6"/>
        <item x="11"/>
        <item x="32"/>
        <item x="14"/>
        <item x="38"/>
        <item x="20"/>
        <item x="27"/>
        <item x="23"/>
        <item x="33"/>
        <item x="9"/>
        <item x="29"/>
        <item x="40"/>
        <item x="21"/>
        <item x="22"/>
        <item x="25"/>
        <item x="35"/>
        <item x="12"/>
        <item x="39"/>
        <item x="4"/>
        <item x="26"/>
        <item m="1" x="42"/>
        <item x="8"/>
        <item x="30"/>
        <item x="34"/>
        <item x="36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7">
    <field x="1"/>
    <field x="2"/>
    <field x="0"/>
    <field x="3"/>
    <field x="5"/>
    <field x="6"/>
    <field x="4"/>
  </rowFields>
  <rowItems count="5">
    <i>
      <x v="8"/>
      <x v="245"/>
      <x v="26"/>
      <x v="43"/>
      <x v="1"/>
      <x v="16"/>
      <x v="2"/>
    </i>
    <i>
      <x v="14"/>
      <x v="246"/>
      <x v="27"/>
      <x v="43"/>
      <x v="1"/>
      <x v="3"/>
      <x v="2"/>
    </i>
    <i>
      <x v="19"/>
      <x v="152"/>
      <x v="16"/>
      <x v="44"/>
      <x v="1"/>
      <x v="14"/>
      <x v="2"/>
    </i>
    <i>
      <x v="42"/>
      <x v="194"/>
      <x v="20"/>
      <x v="43"/>
      <x v="1"/>
      <x v="3"/>
      <x v="2"/>
    </i>
    <i>
      <x v="44"/>
      <x v="246"/>
      <x v="27"/>
      <x v="43"/>
      <x v="1"/>
      <x v="3"/>
      <x v="2"/>
    </i>
  </rowItems>
  <colItems count="1">
    <i/>
  </colItems>
  <formats count="1">
    <format dxfId="111">
      <pivotArea field="1" type="button" dataOnly="0" labelOnly="1" outline="0" axis="axisRow" fieldPosition="0"/>
    </format>
  </formats>
  <pivotTableStyleInfo name="PivotStyleMedium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FAG" displayName="FAG" ref="A1:F251" totalsRowShown="0">
  <autoFilter ref="A1:F251" xr:uid="{00000000-0009-0000-0100-000004000000}"/>
  <tableColumns count="6">
    <tableColumn id="1" xr3:uid="{00000000-0010-0000-0000-000001000000}" name="DORSAL" dataDxfId="154" dataCellStyle="Normal_Inscripciones"/>
    <tableColumn id="2" xr3:uid="{00000000-0010-0000-0000-000002000000}" name="NOMBRE"/>
    <tableColumn id="3" xr3:uid="{00000000-0010-0000-0000-000003000000}" name="APELLIDOS"/>
    <tableColumn id="4" xr3:uid="{00000000-0010-0000-0000-000004000000}" name="GÉNERO"/>
    <tableColumn id="5" xr3:uid="{00000000-0010-0000-0000-000005000000}" name="FECHA NACIMIENTO" dataDxfId="153"/>
    <tableColumn id="6" xr3:uid="{00000000-0010-0000-0000-000006000000}" name="CLUB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INSC" displayName="INSC" ref="B1:H250" totalsRowShown="0" dataDxfId="151" headerRowBorderDxfId="152" tableBorderDxfId="150" totalsRowBorderDxfId="149" dataCellStyle="Normal_Inscripciones">
  <autoFilter ref="B1:H250" xr:uid="{00000000-0009-0000-0100-000003000000}"/>
  <sortState xmlns:xlrd2="http://schemas.microsoft.com/office/spreadsheetml/2017/richdata2" ref="B3:J124">
    <sortCondition descending="1" ref="B2:B124"/>
  </sortState>
  <tableColumns count="7">
    <tableColumn id="1" xr3:uid="{00000000-0010-0000-0100-000001000000}" name="Dorsal" dataDxfId="148" dataCellStyle="Normal_Inscripciones">
      <calculatedColumnFormula>FAG[[#This Row],[DORSAL]]</calculatedColumnFormula>
    </tableColumn>
    <tableColumn id="2" xr3:uid="{00000000-0010-0000-0100-000002000000}" name="Nombre" dataDxfId="147" dataCellStyle="Normal_Inscripciones">
      <calculatedColumnFormula>IF(INSC[[#This Row],[Dorsal]]&lt;&gt;0,CONCATENATE(UPPER(MID(FAG[[#This Row],[NOMBRE]],1,1)),LOWER(RIGHT(FAG[[#This Row],[NOMBRE]],LEN(FAG[[#This Row],[NOMBRE]])-1)))," ")</calculatedColumnFormula>
    </tableColumn>
    <tableColumn id="3" xr3:uid="{00000000-0010-0000-0100-000003000000}" name="Apellidos" dataDxfId="146" dataCellStyle="Normal_Inscripciones">
      <calculatedColumnFormula>IF(INSC[[#This Row],[Dorsal]]&lt;&gt;0,UPPER(FAG[[#This Row],[APELLIDOS]])," ")</calculatedColumnFormula>
    </tableColumn>
    <tableColumn id="5" xr3:uid="{00000000-0010-0000-0100-000005000000}" name="Año" dataDxfId="145" dataCellStyle="Millares">
      <calculatedColumnFormula>IF(INSC[[#This Row],[Dorsal]]&lt;&gt;0,YEAR(FAG[[#This Row],[FECHA NACIMIENTO]])," ")</calculatedColumnFormula>
    </tableColumn>
    <tableColumn id="6" xr3:uid="{00000000-0010-0000-0100-000006000000}" name="Sexo" dataDxfId="144" dataCellStyle="Normal_Inscripciones">
      <calculatedColumnFormula>IF(INSC[[#This Row],[Dorsal]]&lt;&gt;0,IF(FAG[[#This Row],[GÉNERO]]="Hombre","M","F")," ")</calculatedColumnFormula>
    </tableColumn>
    <tableColumn id="8" xr3:uid="{00000000-0010-0000-0100-000008000000}" name="Categoria" dataDxfId="143" dataCellStyle="Normal_Inscripciones">
      <calculatedColumnFormula>IF(INSC[[#This Row],[Dorsal]]&lt;&gt;0,IF(INSC[[#This Row],[Año]]&lt;= 1987,"V",VLOOKUP(INSC[[#This Row],[Año]],Categorias[[#All],[Año Desde]:[Años]],2,FALSE))," ")</calculatedColumnFormula>
    </tableColumn>
    <tableColumn id="9" xr3:uid="{00000000-0010-0000-0100-000009000000}" name="Club/Colegio" dataDxfId="142" dataCellStyle="Normal_Inscripciones">
      <calculatedColumnFormula>IF(INSC[[#This Row],[Dorsal]]&lt;&gt;0,FAG[[#This Row],[CLUB]]," ")</calculatedColumnFormula>
    </tableColumn>
  </tableColumns>
  <tableStyleInfo name="TableStyleMedium16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2000000}" name="Categorias" displayName="Categorias" ref="B2:F30" totalsRowShown="0" dataDxfId="140" headerRowBorderDxfId="141" tableBorderDxfId="139" totalsRowBorderDxfId="138">
  <autoFilter ref="B2:F30" xr:uid="{00000000-0009-0000-0100-000001000000}"/>
  <tableColumns count="5">
    <tableColumn id="1" xr3:uid="{00000000-0010-0000-0200-000001000000}" name="Ejercicio" dataDxfId="137"/>
    <tableColumn id="3" xr3:uid="{00000000-0010-0000-0200-000003000000}" name="Año Desde" dataDxfId="136"/>
    <tableColumn id="5" xr3:uid="{00000000-0010-0000-0200-000005000000}" name="Categoria" dataDxfId="135"/>
    <tableColumn id="6" xr3:uid="{00000000-0010-0000-0200-000006000000}" name="Nombre Categoria" dataDxfId="134"/>
    <tableColumn id="2" xr3:uid="{00000000-0010-0000-0200-000002000000}" name="Años" dataDxfId="133">
      <calculatedColumnFormula>Categorias[[#This Row],[Ejercicio]]-Categorias[[#This Row],[Año Desde]]</calculatedColumnFormula>
    </tableColumn>
  </tableColumns>
  <tableStyleInfo name="TableStyleMedium16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3000000}" name="RESUL" displayName="RESUL" ref="C3:I200" totalsRowShown="0">
  <autoFilter ref="C3:I200" xr:uid="{00000000-0009-0000-0100-000002000000}"/>
  <sortState xmlns:xlrd2="http://schemas.microsoft.com/office/spreadsheetml/2017/richdata2" ref="C4:I125">
    <sortCondition descending="1" ref="E3:E125"/>
  </sortState>
  <tableColumns count="7">
    <tableColumn id="1" xr3:uid="{00000000-0010-0000-0300-000001000000}" name="Dorsal" dataDxfId="132"/>
    <tableColumn id="2" xr3:uid="{00000000-0010-0000-0300-000002000000}" name="Marca" dataDxfId="131" dataCellStyle="Millares"/>
    <tableColumn id="3" xr3:uid="{00000000-0010-0000-0300-000003000000}" name="Nombre" dataDxfId="130">
      <calculatedColumnFormula>IF(RESUL[[#This Row],[Dorsal]]&lt;&gt;0,CONCATENATE(VLOOKUP(RESUL[[#This Row],[Dorsal]],INSC[],3,FALSE),", ",VLOOKUP(RESUL[[#This Row],[Dorsal]],INSC[],2,FALSE))," ")</calculatedColumnFormula>
    </tableColumn>
    <tableColumn id="4" xr3:uid="{00000000-0010-0000-0300-000004000000}" name="Año" dataDxfId="129">
      <calculatedColumnFormula>IF(RESUL[[#This Row],[Dorsal]]&lt;&gt;0,VLOOKUP(RESUL[[#This Row],[Dorsal]],INSC[#All],4,FALSE)," ")</calculatedColumnFormula>
    </tableColumn>
    <tableColumn id="5" xr3:uid="{00000000-0010-0000-0300-000005000000}" name="M/F" dataDxfId="128">
      <calculatedColumnFormula>IF(RESUL[[#This Row],[Dorsal]]&lt;&gt;0,VLOOKUP(RESUL[[#This Row],[Dorsal]],INSC[#All],5,FALSE)," ")</calculatedColumnFormula>
    </tableColumn>
    <tableColumn id="6" xr3:uid="{00000000-0010-0000-0300-000006000000}" name="Cat" dataDxfId="127">
      <calculatedColumnFormula>IF(RESUL[[#This Row],[Dorsal]]&lt;&gt;0,VLOOKUP(RESUL[[#This Row],[Dorsal]],INSC[#All],6,FALSE)," ")</calculatedColumnFormula>
    </tableColumn>
    <tableColumn id="7" xr3:uid="{00000000-0010-0000-0300-000007000000}" name="Club/Colegio" dataDxfId="126">
      <calculatedColumnFormula>IF(RESUL[[#This Row],[Dorsal]]&lt;&gt;0,VLOOKUP(RESUL[[#This Row],[Dorsal]],INSC[#All],7,FALSE)," ")</calculatedColumnFormula>
    </tableColumn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printerSettings" Target="../printerSettings/printerSettings8.bin"/><Relationship Id="rId1" Type="http://schemas.openxmlformats.org/officeDocument/2006/relationships/pivotTable" Target="../pivotTables/pivotTable6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printerSettings" Target="../printerSettings/printerSettings9.bin"/><Relationship Id="rId1" Type="http://schemas.openxmlformats.org/officeDocument/2006/relationships/pivotTable" Target="../pivotTables/pivotTable7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printerSettings" Target="../printerSettings/printerSettings10.bin"/><Relationship Id="rId1" Type="http://schemas.openxmlformats.org/officeDocument/2006/relationships/pivotTable" Target="../pivotTables/pivotTable8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printerSettings" Target="../printerSettings/printerSettings11.bin"/><Relationship Id="rId1" Type="http://schemas.openxmlformats.org/officeDocument/2006/relationships/pivotTable" Target="../pivotTables/pivotTable9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printerSettings" Target="../printerSettings/printerSettings12.bin"/><Relationship Id="rId1" Type="http://schemas.openxmlformats.org/officeDocument/2006/relationships/pivotTable" Target="../pivotTables/pivotTable10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printerSettings" Target="../printerSettings/printerSettings13.bin"/><Relationship Id="rId1" Type="http://schemas.openxmlformats.org/officeDocument/2006/relationships/pivotTable" Target="../pivotTables/pivotTable11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printerSettings" Target="../printerSettings/printerSettings14.bin"/><Relationship Id="rId1" Type="http://schemas.openxmlformats.org/officeDocument/2006/relationships/pivotTable" Target="../pivotTables/pivotTable12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printerSettings" Target="../printerSettings/printerSettings15.bin"/><Relationship Id="rId1" Type="http://schemas.openxmlformats.org/officeDocument/2006/relationships/pivotTable" Target="../pivotTables/pivotTable13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printerSettings" Target="../printerSettings/printerSettings16.bin"/><Relationship Id="rId1" Type="http://schemas.openxmlformats.org/officeDocument/2006/relationships/pivotTable" Target="../pivotTables/pivotTable14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3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6.bin"/><Relationship Id="rId1" Type="http://schemas.openxmlformats.org/officeDocument/2006/relationships/pivotTable" Target="../pivotTables/pivotTable4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printerSettings" Target="../printerSettings/printerSettings7.bin"/><Relationship Id="rId1" Type="http://schemas.openxmlformats.org/officeDocument/2006/relationships/pivotTable" Target="../pivotTables/pivot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2060"/>
  </sheetPr>
  <dimension ref="A1:K251"/>
  <sheetViews>
    <sheetView topLeftCell="A148" workbookViewId="0">
      <selection activeCell="C164" sqref="C164"/>
    </sheetView>
  </sheetViews>
  <sheetFormatPr baseColWidth="10" defaultColWidth="9.140625" defaultRowHeight="15" x14ac:dyDescent="0.25"/>
  <cols>
    <col min="1" max="1" width="11.42578125" customWidth="1"/>
    <col min="2" max="2" width="16.140625" customWidth="1"/>
    <col min="3" max="3" width="25.28515625" customWidth="1"/>
    <col min="4" max="4" width="18" customWidth="1"/>
    <col min="5" max="5" width="22" style="59" customWidth="1"/>
    <col min="6" max="6" width="31.85546875" customWidth="1"/>
    <col min="7" max="7" width="4.5703125" customWidth="1"/>
    <col min="9" max="9" width="24.7109375" customWidth="1"/>
    <col min="10" max="10" width="82.28515625" customWidth="1"/>
  </cols>
  <sheetData>
    <row r="1" spans="1:10" x14ac:dyDescent="0.25">
      <c r="A1" t="s">
        <v>31</v>
      </c>
      <c r="B1" t="s">
        <v>32</v>
      </c>
      <c r="C1" t="s">
        <v>33</v>
      </c>
      <c r="D1" s="35" t="s">
        <v>34</v>
      </c>
      <c r="E1" s="59" t="s">
        <v>35</v>
      </c>
      <c r="F1" t="s">
        <v>36</v>
      </c>
    </row>
    <row r="2" spans="1:10" x14ac:dyDescent="0.25">
      <c r="A2">
        <v>1</v>
      </c>
      <c r="B2" t="s">
        <v>97</v>
      </c>
      <c r="C2" t="s">
        <v>376</v>
      </c>
      <c r="D2" t="s">
        <v>52</v>
      </c>
      <c r="E2" s="60">
        <v>23186</v>
      </c>
      <c r="F2" t="s">
        <v>253</v>
      </c>
      <c r="H2" t="s">
        <v>37</v>
      </c>
    </row>
    <row r="3" spans="1:10" x14ac:dyDescent="0.25">
      <c r="A3">
        <v>2</v>
      </c>
      <c r="B3" t="s">
        <v>77</v>
      </c>
      <c r="C3" t="s">
        <v>78</v>
      </c>
      <c r="D3" t="s">
        <v>52</v>
      </c>
      <c r="E3" s="60">
        <v>36035</v>
      </c>
      <c r="F3" t="s">
        <v>220</v>
      </c>
      <c r="I3" s="29" t="s">
        <v>38</v>
      </c>
      <c r="J3" t="s">
        <v>45</v>
      </c>
    </row>
    <row r="4" spans="1:10" x14ac:dyDescent="0.25">
      <c r="A4">
        <v>3</v>
      </c>
      <c r="B4" t="s">
        <v>83</v>
      </c>
      <c r="C4" t="s">
        <v>84</v>
      </c>
      <c r="D4" t="s">
        <v>52</v>
      </c>
      <c r="E4" s="60">
        <v>37755</v>
      </c>
      <c r="F4" t="s">
        <v>221</v>
      </c>
      <c r="I4" s="30" t="s">
        <v>39</v>
      </c>
      <c r="J4" t="s">
        <v>46</v>
      </c>
    </row>
    <row r="5" spans="1:10" x14ac:dyDescent="0.25">
      <c r="A5">
        <v>4</v>
      </c>
      <c r="B5" t="s">
        <v>121</v>
      </c>
      <c r="C5" t="s">
        <v>122</v>
      </c>
      <c r="D5" t="s">
        <v>52</v>
      </c>
      <c r="E5" s="60">
        <v>34660</v>
      </c>
      <c r="F5" t="s">
        <v>123</v>
      </c>
      <c r="I5" s="31" t="s">
        <v>40</v>
      </c>
      <c r="J5" t="s">
        <v>47</v>
      </c>
    </row>
    <row r="6" spans="1:10" x14ac:dyDescent="0.25">
      <c r="A6">
        <v>5</v>
      </c>
      <c r="B6" t="s">
        <v>107</v>
      </c>
      <c r="C6" t="s">
        <v>108</v>
      </c>
      <c r="D6" t="s">
        <v>57</v>
      </c>
      <c r="E6" s="60">
        <v>25994</v>
      </c>
      <c r="F6" t="s">
        <v>53</v>
      </c>
      <c r="I6" s="31" t="s">
        <v>41</v>
      </c>
      <c r="J6" t="s">
        <v>47</v>
      </c>
    </row>
    <row r="7" spans="1:10" x14ac:dyDescent="0.25">
      <c r="A7">
        <v>6</v>
      </c>
      <c r="B7" t="s">
        <v>222</v>
      </c>
      <c r="C7" t="s">
        <v>223</v>
      </c>
      <c r="D7" t="s">
        <v>57</v>
      </c>
      <c r="E7" s="60">
        <v>40053</v>
      </c>
      <c r="F7" t="s">
        <v>432</v>
      </c>
      <c r="I7" s="32" t="s">
        <v>42</v>
      </c>
      <c r="J7" t="s">
        <v>48</v>
      </c>
    </row>
    <row r="8" spans="1:10" x14ac:dyDescent="0.25">
      <c r="A8">
        <v>7</v>
      </c>
      <c r="B8" t="s">
        <v>85</v>
      </c>
      <c r="C8" t="s">
        <v>92</v>
      </c>
      <c r="D8" t="s">
        <v>52</v>
      </c>
      <c r="E8" s="60">
        <v>34103</v>
      </c>
      <c r="F8" t="s">
        <v>253</v>
      </c>
      <c r="I8" s="33" t="s">
        <v>50</v>
      </c>
      <c r="J8" t="s">
        <v>49</v>
      </c>
    </row>
    <row r="9" spans="1:10" x14ac:dyDescent="0.25">
      <c r="A9">
        <v>8</v>
      </c>
      <c r="B9" t="s">
        <v>59</v>
      </c>
      <c r="C9" t="s">
        <v>224</v>
      </c>
      <c r="D9" t="s">
        <v>52</v>
      </c>
      <c r="E9" s="60">
        <v>37587</v>
      </c>
      <c r="F9" t="s">
        <v>253</v>
      </c>
      <c r="I9" s="34" t="s">
        <v>43</v>
      </c>
      <c r="J9" t="s">
        <v>51</v>
      </c>
    </row>
    <row r="10" spans="1:10" x14ac:dyDescent="0.25">
      <c r="A10">
        <v>9</v>
      </c>
      <c r="B10" t="s">
        <v>67</v>
      </c>
      <c r="C10" t="s">
        <v>225</v>
      </c>
      <c r="D10" t="s">
        <v>52</v>
      </c>
      <c r="E10" s="60">
        <v>24018</v>
      </c>
      <c r="F10" t="s">
        <v>253</v>
      </c>
      <c r="I10" s="34" t="s">
        <v>44</v>
      </c>
      <c r="J10" t="s">
        <v>51</v>
      </c>
    </row>
    <row r="11" spans="1:10" x14ac:dyDescent="0.25">
      <c r="A11">
        <v>10</v>
      </c>
      <c r="B11" t="s">
        <v>377</v>
      </c>
      <c r="C11" t="s">
        <v>378</v>
      </c>
      <c r="D11" t="s">
        <v>52</v>
      </c>
      <c r="E11" s="60">
        <v>21644</v>
      </c>
      <c r="F11" t="s">
        <v>58</v>
      </c>
    </row>
    <row r="12" spans="1:10" x14ac:dyDescent="0.25">
      <c r="A12">
        <v>11</v>
      </c>
      <c r="B12" t="s">
        <v>226</v>
      </c>
      <c r="C12" t="s">
        <v>379</v>
      </c>
      <c r="D12" t="s">
        <v>52</v>
      </c>
      <c r="E12" s="60">
        <v>24566</v>
      </c>
      <c r="F12" t="s">
        <v>253</v>
      </c>
      <c r="I12" s="58"/>
    </row>
    <row r="13" spans="1:10" x14ac:dyDescent="0.25">
      <c r="A13">
        <v>12</v>
      </c>
      <c r="B13" t="s">
        <v>227</v>
      </c>
      <c r="C13" t="s">
        <v>228</v>
      </c>
      <c r="D13" t="s">
        <v>52</v>
      </c>
      <c r="E13" s="60">
        <v>28718</v>
      </c>
      <c r="F13" t="s">
        <v>53</v>
      </c>
      <c r="I13" s="58"/>
    </row>
    <row r="14" spans="1:10" x14ac:dyDescent="0.25">
      <c r="A14">
        <v>13</v>
      </c>
      <c r="B14" t="s">
        <v>68</v>
      </c>
      <c r="C14" t="s">
        <v>229</v>
      </c>
      <c r="D14" t="s">
        <v>57</v>
      </c>
      <c r="E14" s="60">
        <v>36613</v>
      </c>
      <c r="F14" t="s">
        <v>253</v>
      </c>
      <c r="I14" s="58"/>
    </row>
    <row r="15" spans="1:10" x14ac:dyDescent="0.25">
      <c r="A15">
        <v>14</v>
      </c>
      <c r="B15" t="s">
        <v>67</v>
      </c>
      <c r="C15" t="s">
        <v>380</v>
      </c>
      <c r="D15" t="s">
        <v>52</v>
      </c>
      <c r="E15" s="60">
        <v>19116</v>
      </c>
      <c r="F15" t="s">
        <v>253</v>
      </c>
      <c r="I15" s="58"/>
    </row>
    <row r="16" spans="1:10" x14ac:dyDescent="0.25">
      <c r="A16">
        <v>15</v>
      </c>
      <c r="B16" t="s">
        <v>75</v>
      </c>
      <c r="C16" t="s">
        <v>381</v>
      </c>
      <c r="D16" t="s">
        <v>52</v>
      </c>
      <c r="E16" s="60">
        <v>33878</v>
      </c>
      <c r="F16" t="s">
        <v>53</v>
      </c>
      <c r="I16" s="58"/>
    </row>
    <row r="17" spans="1:9" x14ac:dyDescent="0.25">
      <c r="A17">
        <v>16</v>
      </c>
      <c r="B17" t="s">
        <v>81</v>
      </c>
      <c r="C17" t="s">
        <v>382</v>
      </c>
      <c r="D17" t="s">
        <v>52</v>
      </c>
      <c r="E17" s="60">
        <v>19799</v>
      </c>
      <c r="F17" t="s">
        <v>253</v>
      </c>
      <c r="I17" s="58"/>
    </row>
    <row r="18" spans="1:9" x14ac:dyDescent="0.25">
      <c r="A18">
        <v>17</v>
      </c>
      <c r="B18" t="s">
        <v>59</v>
      </c>
      <c r="C18" t="s">
        <v>66</v>
      </c>
      <c r="D18" t="s">
        <v>52</v>
      </c>
      <c r="E18" s="60">
        <v>38561</v>
      </c>
      <c r="F18" t="s">
        <v>451</v>
      </c>
      <c r="I18" s="58"/>
    </row>
    <row r="19" spans="1:9" x14ac:dyDescent="0.25">
      <c r="A19">
        <v>18</v>
      </c>
      <c r="B19" t="s">
        <v>383</v>
      </c>
      <c r="C19" t="s">
        <v>384</v>
      </c>
      <c r="D19" t="s">
        <v>52</v>
      </c>
      <c r="E19" s="60">
        <v>39881</v>
      </c>
      <c r="F19" t="s">
        <v>221</v>
      </c>
      <c r="I19" s="58"/>
    </row>
    <row r="20" spans="1:9" x14ac:dyDescent="0.25">
      <c r="A20">
        <v>19</v>
      </c>
      <c r="B20" t="s">
        <v>112</v>
      </c>
      <c r="C20" t="s">
        <v>230</v>
      </c>
      <c r="D20" t="s">
        <v>52</v>
      </c>
      <c r="E20" s="60">
        <v>40050</v>
      </c>
      <c r="F20" t="s">
        <v>231</v>
      </c>
      <c r="I20" s="58"/>
    </row>
    <row r="21" spans="1:9" x14ac:dyDescent="0.25">
      <c r="A21">
        <v>20</v>
      </c>
      <c r="B21" t="s">
        <v>232</v>
      </c>
      <c r="C21" t="s">
        <v>233</v>
      </c>
      <c r="D21" t="s">
        <v>52</v>
      </c>
      <c r="E21" s="60">
        <v>1977</v>
      </c>
      <c r="F21" t="s">
        <v>253</v>
      </c>
      <c r="I21" s="58"/>
    </row>
    <row r="22" spans="1:9" x14ac:dyDescent="0.25">
      <c r="A22">
        <v>21</v>
      </c>
      <c r="B22" t="s">
        <v>135</v>
      </c>
      <c r="C22" t="s">
        <v>385</v>
      </c>
      <c r="D22" t="s">
        <v>52</v>
      </c>
      <c r="E22" s="60">
        <v>37998</v>
      </c>
      <c r="F22" t="s">
        <v>53</v>
      </c>
      <c r="I22" s="58"/>
    </row>
    <row r="23" spans="1:9" x14ac:dyDescent="0.25">
      <c r="A23">
        <v>22</v>
      </c>
      <c r="B23" t="s">
        <v>234</v>
      </c>
      <c r="C23" t="s">
        <v>235</v>
      </c>
      <c r="D23" t="s">
        <v>52</v>
      </c>
      <c r="E23" s="60">
        <v>39937</v>
      </c>
      <c r="F23" t="s">
        <v>53</v>
      </c>
      <c r="I23" s="58"/>
    </row>
    <row r="24" spans="1:9" x14ac:dyDescent="0.25">
      <c r="A24">
        <v>23</v>
      </c>
      <c r="B24" t="s">
        <v>86</v>
      </c>
      <c r="C24" t="s">
        <v>133</v>
      </c>
      <c r="D24" t="s">
        <v>52</v>
      </c>
      <c r="E24" s="60">
        <v>39422</v>
      </c>
      <c r="F24" t="s">
        <v>253</v>
      </c>
      <c r="I24" s="58"/>
    </row>
    <row r="25" spans="1:9" x14ac:dyDescent="0.25">
      <c r="A25">
        <v>24</v>
      </c>
      <c r="B25" t="s">
        <v>236</v>
      </c>
      <c r="C25" t="s">
        <v>237</v>
      </c>
      <c r="D25" t="s">
        <v>57</v>
      </c>
      <c r="E25" s="60">
        <v>39088</v>
      </c>
      <c r="F25" t="s">
        <v>433</v>
      </c>
      <c r="I25" s="58"/>
    </row>
    <row r="26" spans="1:9" x14ac:dyDescent="0.25">
      <c r="A26">
        <v>25</v>
      </c>
      <c r="B26" t="s">
        <v>238</v>
      </c>
      <c r="C26" t="s">
        <v>239</v>
      </c>
      <c r="D26" t="s">
        <v>57</v>
      </c>
      <c r="E26" s="60">
        <v>38047</v>
      </c>
      <c r="F26" t="s">
        <v>53</v>
      </c>
      <c r="I26" s="58"/>
    </row>
    <row r="27" spans="1:9" x14ac:dyDescent="0.25">
      <c r="A27">
        <v>26</v>
      </c>
      <c r="B27" t="s">
        <v>240</v>
      </c>
      <c r="C27" t="s">
        <v>241</v>
      </c>
      <c r="D27" t="s">
        <v>57</v>
      </c>
      <c r="E27" s="60">
        <v>38618</v>
      </c>
      <c r="F27" t="s">
        <v>53</v>
      </c>
      <c r="I27" s="58"/>
    </row>
    <row r="28" spans="1:9" x14ac:dyDescent="0.25">
      <c r="A28">
        <v>27</v>
      </c>
      <c r="B28" t="s">
        <v>242</v>
      </c>
      <c r="C28" t="s">
        <v>243</v>
      </c>
      <c r="D28" t="s">
        <v>52</v>
      </c>
      <c r="E28" s="60">
        <v>38090</v>
      </c>
      <c r="F28" t="s">
        <v>244</v>
      </c>
      <c r="I28" s="58"/>
    </row>
    <row r="29" spans="1:9" x14ac:dyDescent="0.25">
      <c r="A29">
        <v>28</v>
      </c>
      <c r="B29" t="s">
        <v>245</v>
      </c>
      <c r="C29" t="s">
        <v>246</v>
      </c>
      <c r="D29" t="s">
        <v>52</v>
      </c>
      <c r="E29" s="60">
        <v>38326</v>
      </c>
      <c r="F29" t="s">
        <v>53</v>
      </c>
      <c r="I29" s="58"/>
    </row>
    <row r="30" spans="1:9" x14ac:dyDescent="0.25">
      <c r="A30">
        <v>29</v>
      </c>
      <c r="B30" t="s">
        <v>247</v>
      </c>
      <c r="C30" t="s">
        <v>248</v>
      </c>
      <c r="D30" t="s">
        <v>52</v>
      </c>
      <c r="E30" s="60">
        <v>38679</v>
      </c>
      <c r="F30" t="s">
        <v>53</v>
      </c>
      <c r="I30" s="58"/>
    </row>
    <row r="31" spans="1:9" x14ac:dyDescent="0.25">
      <c r="A31">
        <v>30</v>
      </c>
      <c r="B31" t="s">
        <v>130</v>
      </c>
      <c r="C31" t="s">
        <v>131</v>
      </c>
      <c r="D31" t="s">
        <v>52</v>
      </c>
      <c r="E31" s="60">
        <v>39232</v>
      </c>
      <c r="F31" t="s">
        <v>132</v>
      </c>
      <c r="I31" s="58"/>
    </row>
    <row r="32" spans="1:9" x14ac:dyDescent="0.25">
      <c r="A32">
        <v>31</v>
      </c>
      <c r="B32" t="s">
        <v>134</v>
      </c>
      <c r="C32" t="s">
        <v>131</v>
      </c>
      <c r="D32" t="s">
        <v>57</v>
      </c>
      <c r="E32" s="60">
        <v>39794</v>
      </c>
      <c r="F32" t="s">
        <v>132</v>
      </c>
      <c r="I32" s="58"/>
    </row>
    <row r="33" spans="1:9" x14ac:dyDescent="0.25">
      <c r="A33">
        <v>32</v>
      </c>
      <c r="B33" t="s">
        <v>249</v>
      </c>
      <c r="C33" t="s">
        <v>250</v>
      </c>
      <c r="D33" t="s">
        <v>57</v>
      </c>
      <c r="E33" s="60">
        <v>39158</v>
      </c>
      <c r="F33" t="s">
        <v>53</v>
      </c>
      <c r="I33" s="58"/>
    </row>
    <row r="34" spans="1:9" x14ac:dyDescent="0.25">
      <c r="A34">
        <v>33</v>
      </c>
      <c r="B34" t="s">
        <v>251</v>
      </c>
      <c r="C34" t="s">
        <v>386</v>
      </c>
      <c r="D34" t="s">
        <v>57</v>
      </c>
      <c r="E34" s="60">
        <v>39580</v>
      </c>
      <c r="F34" t="s">
        <v>253</v>
      </c>
      <c r="I34" s="58"/>
    </row>
    <row r="35" spans="1:9" x14ac:dyDescent="0.25">
      <c r="A35">
        <v>34</v>
      </c>
      <c r="B35" t="s">
        <v>60</v>
      </c>
      <c r="C35" t="s">
        <v>252</v>
      </c>
      <c r="D35" t="s">
        <v>52</v>
      </c>
      <c r="E35" s="60">
        <v>39878</v>
      </c>
      <c r="F35" t="s">
        <v>253</v>
      </c>
      <c r="I35" s="58"/>
    </row>
    <row r="36" spans="1:9" x14ac:dyDescent="0.25">
      <c r="A36">
        <v>35</v>
      </c>
      <c r="B36" t="s">
        <v>97</v>
      </c>
      <c r="C36" t="s">
        <v>254</v>
      </c>
      <c r="D36" t="s">
        <v>52</v>
      </c>
      <c r="E36" s="60">
        <v>39956</v>
      </c>
      <c r="F36" t="s">
        <v>253</v>
      </c>
      <c r="I36" s="58"/>
    </row>
    <row r="37" spans="1:9" x14ac:dyDescent="0.25">
      <c r="A37">
        <v>36</v>
      </c>
      <c r="B37" t="s">
        <v>255</v>
      </c>
      <c r="C37" t="s">
        <v>256</v>
      </c>
      <c r="D37" t="s">
        <v>52</v>
      </c>
      <c r="E37" s="60">
        <v>40006</v>
      </c>
      <c r="F37" t="s">
        <v>253</v>
      </c>
      <c r="I37" s="58"/>
    </row>
    <row r="38" spans="1:9" x14ac:dyDescent="0.25">
      <c r="A38">
        <v>37</v>
      </c>
      <c r="B38" t="s">
        <v>257</v>
      </c>
      <c r="C38" t="s">
        <v>258</v>
      </c>
      <c r="D38" t="s">
        <v>52</v>
      </c>
      <c r="E38" s="60">
        <v>40165</v>
      </c>
      <c r="F38" t="s">
        <v>253</v>
      </c>
      <c r="I38" s="58"/>
    </row>
    <row r="39" spans="1:9" x14ac:dyDescent="0.25">
      <c r="A39">
        <v>38</v>
      </c>
      <c r="B39" t="s">
        <v>259</v>
      </c>
      <c r="C39" t="s">
        <v>260</v>
      </c>
      <c r="D39" t="s">
        <v>57</v>
      </c>
      <c r="E39" s="60">
        <v>39232</v>
      </c>
      <c r="F39" t="s">
        <v>253</v>
      </c>
      <c r="I39" s="58"/>
    </row>
    <row r="40" spans="1:9" x14ac:dyDescent="0.25">
      <c r="A40">
        <v>39</v>
      </c>
      <c r="B40" t="s">
        <v>107</v>
      </c>
      <c r="C40" t="s">
        <v>129</v>
      </c>
      <c r="D40" t="s">
        <v>57</v>
      </c>
      <c r="E40" s="60">
        <v>39057</v>
      </c>
      <c r="F40" t="s">
        <v>253</v>
      </c>
      <c r="I40" s="58"/>
    </row>
    <row r="41" spans="1:9" x14ac:dyDescent="0.25">
      <c r="A41">
        <v>40</v>
      </c>
      <c r="B41" t="s">
        <v>387</v>
      </c>
      <c r="C41" t="s">
        <v>388</v>
      </c>
      <c r="D41" t="s">
        <v>57</v>
      </c>
      <c r="E41" s="60">
        <v>39980</v>
      </c>
      <c r="F41" t="s">
        <v>253</v>
      </c>
      <c r="I41" s="58"/>
    </row>
    <row r="42" spans="1:9" x14ac:dyDescent="0.25">
      <c r="A42">
        <v>41</v>
      </c>
      <c r="B42" t="s">
        <v>117</v>
      </c>
      <c r="C42" t="s">
        <v>389</v>
      </c>
      <c r="D42" t="s">
        <v>52</v>
      </c>
      <c r="E42" s="60">
        <v>39967</v>
      </c>
      <c r="F42" t="s">
        <v>434</v>
      </c>
      <c r="I42" s="58"/>
    </row>
    <row r="43" spans="1:9" x14ac:dyDescent="0.25">
      <c r="A43">
        <v>42</v>
      </c>
      <c r="B43" t="s">
        <v>390</v>
      </c>
      <c r="C43" t="s">
        <v>391</v>
      </c>
      <c r="D43" t="s">
        <v>52</v>
      </c>
      <c r="E43" s="60">
        <v>39966</v>
      </c>
      <c r="F43" t="s">
        <v>434</v>
      </c>
      <c r="I43" s="58"/>
    </row>
    <row r="44" spans="1:9" x14ac:dyDescent="0.25">
      <c r="A44">
        <v>43</v>
      </c>
      <c r="B44" t="s">
        <v>264</v>
      </c>
      <c r="C44" t="s">
        <v>93</v>
      </c>
      <c r="D44" t="s">
        <v>52</v>
      </c>
      <c r="E44" s="60">
        <v>38818</v>
      </c>
      <c r="F44" t="s">
        <v>435</v>
      </c>
      <c r="I44" s="58"/>
    </row>
    <row r="45" spans="1:9" x14ac:dyDescent="0.25">
      <c r="A45">
        <v>44</v>
      </c>
      <c r="B45" t="s">
        <v>265</v>
      </c>
      <c r="C45" t="s">
        <v>392</v>
      </c>
      <c r="D45" t="s">
        <v>52</v>
      </c>
      <c r="E45" s="60">
        <v>30691</v>
      </c>
      <c r="F45" t="s">
        <v>53</v>
      </c>
      <c r="I45" s="58"/>
    </row>
    <row r="46" spans="1:9" x14ac:dyDescent="0.25">
      <c r="A46">
        <v>45</v>
      </c>
      <c r="B46" t="s">
        <v>266</v>
      </c>
      <c r="C46" t="s">
        <v>267</v>
      </c>
      <c r="D46" t="s">
        <v>52</v>
      </c>
      <c r="E46" s="60">
        <v>21658</v>
      </c>
      <c r="F46" t="s">
        <v>53</v>
      </c>
      <c r="I46" s="58"/>
    </row>
    <row r="47" spans="1:9" x14ac:dyDescent="0.25">
      <c r="A47">
        <v>46</v>
      </c>
      <c r="B47" t="s">
        <v>69</v>
      </c>
      <c r="C47" t="s">
        <v>268</v>
      </c>
      <c r="D47" t="s">
        <v>52</v>
      </c>
      <c r="E47" s="60">
        <v>33818</v>
      </c>
      <c r="F47" t="s">
        <v>53</v>
      </c>
      <c r="I47" s="58"/>
    </row>
    <row r="48" spans="1:9" x14ac:dyDescent="0.25">
      <c r="A48">
        <v>47</v>
      </c>
      <c r="B48" t="s">
        <v>68</v>
      </c>
      <c r="C48" t="s">
        <v>269</v>
      </c>
      <c r="D48" t="s">
        <v>57</v>
      </c>
      <c r="E48" s="60">
        <v>33823</v>
      </c>
      <c r="F48" t="s">
        <v>53</v>
      </c>
      <c r="I48" s="58"/>
    </row>
    <row r="49" spans="1:9" x14ac:dyDescent="0.25">
      <c r="A49">
        <v>48</v>
      </c>
      <c r="B49" t="s">
        <v>270</v>
      </c>
      <c r="C49" t="s">
        <v>271</v>
      </c>
      <c r="D49" t="s">
        <v>52</v>
      </c>
      <c r="E49" s="60">
        <v>35077</v>
      </c>
      <c r="F49" t="s">
        <v>53</v>
      </c>
      <c r="I49" s="58"/>
    </row>
    <row r="50" spans="1:9" x14ac:dyDescent="0.25">
      <c r="A50">
        <v>49</v>
      </c>
      <c r="B50" t="s">
        <v>176</v>
      </c>
      <c r="C50" t="s">
        <v>393</v>
      </c>
      <c r="D50" t="s">
        <v>57</v>
      </c>
      <c r="E50" s="60">
        <v>29755</v>
      </c>
      <c r="F50" t="s">
        <v>231</v>
      </c>
      <c r="I50" s="58"/>
    </row>
    <row r="51" spans="1:9" x14ac:dyDescent="0.25">
      <c r="A51">
        <v>50</v>
      </c>
      <c r="B51" t="s">
        <v>95</v>
      </c>
      <c r="C51" t="s">
        <v>272</v>
      </c>
      <c r="D51" t="s">
        <v>52</v>
      </c>
      <c r="E51" s="60">
        <v>29735</v>
      </c>
      <c r="F51" t="s">
        <v>53</v>
      </c>
      <c r="I51" s="58"/>
    </row>
    <row r="52" spans="1:9" x14ac:dyDescent="0.25">
      <c r="A52">
        <v>51</v>
      </c>
      <c r="B52" t="s">
        <v>103</v>
      </c>
      <c r="C52" t="s">
        <v>273</v>
      </c>
      <c r="D52" t="s">
        <v>52</v>
      </c>
      <c r="E52" s="60">
        <v>36225</v>
      </c>
      <c r="F52" t="s">
        <v>53</v>
      </c>
      <c r="I52" s="58"/>
    </row>
    <row r="53" spans="1:9" x14ac:dyDescent="0.25">
      <c r="A53">
        <v>52</v>
      </c>
      <c r="B53" t="s">
        <v>274</v>
      </c>
      <c r="C53" t="s">
        <v>275</v>
      </c>
      <c r="D53" t="s">
        <v>52</v>
      </c>
      <c r="E53" s="60">
        <v>25567</v>
      </c>
      <c r="F53" t="s">
        <v>53</v>
      </c>
      <c r="I53" s="58"/>
    </row>
    <row r="54" spans="1:9" x14ac:dyDescent="0.25">
      <c r="A54">
        <v>53</v>
      </c>
      <c r="B54" t="s">
        <v>276</v>
      </c>
      <c r="C54" t="s">
        <v>277</v>
      </c>
      <c r="D54" t="s">
        <v>52</v>
      </c>
      <c r="E54" s="60">
        <v>32697</v>
      </c>
      <c r="F54" t="s">
        <v>53</v>
      </c>
      <c r="I54" s="58"/>
    </row>
    <row r="55" spans="1:9" x14ac:dyDescent="0.25">
      <c r="A55">
        <v>54</v>
      </c>
      <c r="B55" t="s">
        <v>182</v>
      </c>
      <c r="C55" t="s">
        <v>394</v>
      </c>
      <c r="D55" t="s">
        <v>57</v>
      </c>
      <c r="E55" s="60">
        <v>26020</v>
      </c>
      <c r="F55" t="s">
        <v>278</v>
      </c>
      <c r="I55" s="58"/>
    </row>
    <row r="56" spans="1:9" x14ac:dyDescent="0.25">
      <c r="A56">
        <v>55</v>
      </c>
      <c r="B56" t="s">
        <v>156</v>
      </c>
      <c r="C56" t="s">
        <v>279</v>
      </c>
      <c r="D56" t="s">
        <v>57</v>
      </c>
      <c r="E56" s="60">
        <v>26802</v>
      </c>
      <c r="F56" t="s">
        <v>278</v>
      </c>
      <c r="I56" s="58"/>
    </row>
    <row r="57" spans="1:9" x14ac:dyDescent="0.25">
      <c r="A57">
        <v>56</v>
      </c>
      <c r="B57" t="s">
        <v>280</v>
      </c>
      <c r="C57" t="s">
        <v>62</v>
      </c>
      <c r="D57" t="s">
        <v>57</v>
      </c>
      <c r="E57" s="60">
        <v>34505</v>
      </c>
      <c r="F57" t="s">
        <v>53</v>
      </c>
      <c r="I57" s="58"/>
    </row>
    <row r="58" spans="1:9" x14ac:dyDescent="0.25">
      <c r="A58">
        <v>57</v>
      </c>
      <c r="B58" t="s">
        <v>61</v>
      </c>
      <c r="C58" t="s">
        <v>281</v>
      </c>
      <c r="D58" t="s">
        <v>52</v>
      </c>
      <c r="E58" s="60">
        <v>34358</v>
      </c>
      <c r="F58" t="s">
        <v>53</v>
      </c>
      <c r="I58" s="58"/>
    </row>
    <row r="59" spans="1:9" x14ac:dyDescent="0.25">
      <c r="A59">
        <v>58</v>
      </c>
      <c r="B59" t="s">
        <v>54</v>
      </c>
      <c r="C59" t="s">
        <v>55</v>
      </c>
      <c r="D59" t="s">
        <v>52</v>
      </c>
      <c r="E59" s="60">
        <v>25846</v>
      </c>
      <c r="F59" t="s">
        <v>56</v>
      </c>
      <c r="I59" s="58"/>
    </row>
    <row r="60" spans="1:9" x14ac:dyDescent="0.25">
      <c r="A60">
        <v>59</v>
      </c>
      <c r="B60" t="s">
        <v>63</v>
      </c>
      <c r="C60" t="s">
        <v>64</v>
      </c>
      <c r="D60" t="s">
        <v>52</v>
      </c>
      <c r="E60" s="60">
        <v>37419</v>
      </c>
      <c r="F60" t="s">
        <v>53</v>
      </c>
      <c r="I60" s="58"/>
    </row>
    <row r="61" spans="1:9" x14ac:dyDescent="0.25">
      <c r="A61">
        <v>60</v>
      </c>
      <c r="B61" t="s">
        <v>112</v>
      </c>
      <c r="C61" t="s">
        <v>395</v>
      </c>
      <c r="D61" t="s">
        <v>52</v>
      </c>
      <c r="E61" s="60">
        <v>28101</v>
      </c>
      <c r="F61" t="s">
        <v>53</v>
      </c>
      <c r="I61" s="58"/>
    </row>
    <row r="62" spans="1:9" x14ac:dyDescent="0.25">
      <c r="A62">
        <v>61</v>
      </c>
      <c r="B62" t="s">
        <v>238</v>
      </c>
      <c r="C62" t="s">
        <v>239</v>
      </c>
      <c r="D62" t="s">
        <v>57</v>
      </c>
      <c r="E62" s="60">
        <v>27820</v>
      </c>
      <c r="F62" t="s">
        <v>53</v>
      </c>
      <c r="I62" s="58"/>
    </row>
    <row r="63" spans="1:9" x14ac:dyDescent="0.25">
      <c r="A63">
        <v>62</v>
      </c>
      <c r="B63" t="s">
        <v>282</v>
      </c>
      <c r="C63" t="s">
        <v>283</v>
      </c>
      <c r="D63" t="s">
        <v>57</v>
      </c>
      <c r="E63" s="60">
        <v>26901</v>
      </c>
      <c r="F63" t="s">
        <v>53</v>
      </c>
      <c r="I63" s="58"/>
    </row>
    <row r="64" spans="1:9" x14ac:dyDescent="0.25">
      <c r="A64">
        <v>63</v>
      </c>
      <c r="B64" t="s">
        <v>146</v>
      </c>
      <c r="C64" t="s">
        <v>284</v>
      </c>
      <c r="D64" t="s">
        <v>52</v>
      </c>
      <c r="E64" s="60">
        <v>21598</v>
      </c>
      <c r="F64" t="s">
        <v>53</v>
      </c>
      <c r="I64" s="58"/>
    </row>
    <row r="65" spans="1:9" x14ac:dyDescent="0.25">
      <c r="A65">
        <v>64</v>
      </c>
      <c r="B65" t="s">
        <v>117</v>
      </c>
      <c r="C65" t="s">
        <v>396</v>
      </c>
      <c r="D65" t="s">
        <v>52</v>
      </c>
      <c r="E65" s="60">
        <v>31914</v>
      </c>
      <c r="F65" t="s">
        <v>53</v>
      </c>
      <c r="I65" s="58"/>
    </row>
    <row r="66" spans="1:9" x14ac:dyDescent="0.25">
      <c r="A66">
        <v>65</v>
      </c>
      <c r="B66" t="s">
        <v>168</v>
      </c>
      <c r="C66" t="s">
        <v>110</v>
      </c>
      <c r="D66" t="s">
        <v>57</v>
      </c>
      <c r="E66" s="60">
        <v>26506</v>
      </c>
      <c r="F66" t="s">
        <v>437</v>
      </c>
      <c r="I66" s="58"/>
    </row>
    <row r="67" spans="1:9" x14ac:dyDescent="0.25">
      <c r="A67">
        <v>66</v>
      </c>
      <c r="B67" t="s">
        <v>65</v>
      </c>
      <c r="C67" t="s">
        <v>285</v>
      </c>
      <c r="D67" t="s">
        <v>52</v>
      </c>
      <c r="E67" s="60">
        <v>25197</v>
      </c>
      <c r="F67" t="s">
        <v>53</v>
      </c>
      <c r="I67" s="58"/>
    </row>
    <row r="68" spans="1:9" x14ac:dyDescent="0.25">
      <c r="A68">
        <v>67</v>
      </c>
      <c r="B68" t="s">
        <v>81</v>
      </c>
      <c r="C68" t="s">
        <v>286</v>
      </c>
      <c r="D68" t="s">
        <v>52</v>
      </c>
      <c r="E68" s="60">
        <v>27919</v>
      </c>
      <c r="F68" t="s">
        <v>53</v>
      </c>
      <c r="I68" s="58"/>
    </row>
    <row r="69" spans="1:9" x14ac:dyDescent="0.25">
      <c r="A69">
        <v>68</v>
      </c>
      <c r="B69" t="s">
        <v>287</v>
      </c>
      <c r="C69" t="s">
        <v>288</v>
      </c>
      <c r="D69" t="s">
        <v>52</v>
      </c>
      <c r="E69" s="60">
        <v>28871</v>
      </c>
      <c r="F69" t="s">
        <v>53</v>
      </c>
      <c r="I69" s="58"/>
    </row>
    <row r="70" spans="1:9" x14ac:dyDescent="0.25">
      <c r="A70">
        <v>69</v>
      </c>
      <c r="B70" t="s">
        <v>124</v>
      </c>
      <c r="C70" t="s">
        <v>397</v>
      </c>
      <c r="D70" t="s">
        <v>57</v>
      </c>
      <c r="E70" s="60">
        <v>28590</v>
      </c>
      <c r="F70" t="s">
        <v>289</v>
      </c>
      <c r="I70" s="58"/>
    </row>
    <row r="71" spans="1:9" x14ac:dyDescent="0.25">
      <c r="A71">
        <v>70</v>
      </c>
      <c r="B71" t="s">
        <v>290</v>
      </c>
      <c r="C71" t="s">
        <v>398</v>
      </c>
      <c r="D71" t="s">
        <v>52</v>
      </c>
      <c r="E71" s="60">
        <v>26757</v>
      </c>
      <c r="F71" t="s">
        <v>289</v>
      </c>
      <c r="I71" s="58"/>
    </row>
    <row r="72" spans="1:9" x14ac:dyDescent="0.25">
      <c r="A72">
        <v>71</v>
      </c>
      <c r="B72" t="s">
        <v>112</v>
      </c>
      <c r="C72" t="s">
        <v>291</v>
      </c>
      <c r="D72" t="s">
        <v>52</v>
      </c>
      <c r="E72" s="60">
        <v>29928</v>
      </c>
      <c r="F72" t="s">
        <v>453</v>
      </c>
      <c r="I72" s="58"/>
    </row>
    <row r="73" spans="1:9" x14ac:dyDescent="0.25">
      <c r="A73">
        <v>72</v>
      </c>
      <c r="B73" t="s">
        <v>71</v>
      </c>
      <c r="C73" t="s">
        <v>72</v>
      </c>
      <c r="D73" t="s">
        <v>52</v>
      </c>
      <c r="E73" s="60">
        <v>24853</v>
      </c>
      <c r="F73" t="s">
        <v>53</v>
      </c>
      <c r="I73" s="58"/>
    </row>
    <row r="74" spans="1:9" x14ac:dyDescent="0.25">
      <c r="A74">
        <v>73</v>
      </c>
      <c r="B74" t="s">
        <v>292</v>
      </c>
      <c r="C74" t="s">
        <v>293</v>
      </c>
      <c r="D74" t="s">
        <v>57</v>
      </c>
      <c r="E74" s="60">
        <v>22435</v>
      </c>
      <c r="F74" t="s">
        <v>53</v>
      </c>
      <c r="I74" s="58"/>
    </row>
    <row r="75" spans="1:9" x14ac:dyDescent="0.25">
      <c r="A75">
        <v>74</v>
      </c>
      <c r="B75" t="s">
        <v>294</v>
      </c>
      <c r="C75" t="s">
        <v>295</v>
      </c>
      <c r="D75" t="s">
        <v>57</v>
      </c>
      <c r="E75" s="60">
        <v>22800</v>
      </c>
      <c r="F75" t="s">
        <v>53</v>
      </c>
      <c r="I75" s="58"/>
    </row>
    <row r="76" spans="1:9" x14ac:dyDescent="0.25">
      <c r="A76">
        <v>75</v>
      </c>
      <c r="B76" t="s">
        <v>115</v>
      </c>
      <c r="C76" t="s">
        <v>296</v>
      </c>
      <c r="D76" t="s">
        <v>57</v>
      </c>
      <c r="E76" s="60">
        <v>31203</v>
      </c>
      <c r="F76" t="s">
        <v>53</v>
      </c>
      <c r="I76" s="58"/>
    </row>
    <row r="77" spans="1:9" x14ac:dyDescent="0.25">
      <c r="A77">
        <v>76</v>
      </c>
      <c r="B77" t="s">
        <v>287</v>
      </c>
      <c r="C77" t="s">
        <v>297</v>
      </c>
      <c r="D77" t="s">
        <v>52</v>
      </c>
      <c r="E77" s="60">
        <v>36030</v>
      </c>
      <c r="F77" t="s">
        <v>53</v>
      </c>
      <c r="I77" s="58"/>
    </row>
    <row r="78" spans="1:9" x14ac:dyDescent="0.25">
      <c r="A78">
        <v>77</v>
      </c>
      <c r="B78" t="s">
        <v>298</v>
      </c>
      <c r="C78" t="s">
        <v>399</v>
      </c>
      <c r="D78" t="s">
        <v>57</v>
      </c>
      <c r="E78" s="60">
        <v>26141</v>
      </c>
      <c r="F78" t="s">
        <v>53</v>
      </c>
      <c r="I78" s="58"/>
    </row>
    <row r="79" spans="1:9" x14ac:dyDescent="0.25">
      <c r="A79">
        <v>78</v>
      </c>
      <c r="B79" t="s">
        <v>299</v>
      </c>
      <c r="C79" t="s">
        <v>300</v>
      </c>
      <c r="D79" t="s">
        <v>52</v>
      </c>
      <c r="E79" s="60">
        <v>29634</v>
      </c>
      <c r="F79" t="s">
        <v>53</v>
      </c>
      <c r="I79" s="58"/>
    </row>
    <row r="80" spans="1:9" x14ac:dyDescent="0.25">
      <c r="A80">
        <v>79</v>
      </c>
      <c r="B80" t="s">
        <v>107</v>
      </c>
      <c r="C80" t="s">
        <v>301</v>
      </c>
      <c r="D80" t="s">
        <v>57</v>
      </c>
      <c r="E80" s="60">
        <v>31693</v>
      </c>
      <c r="F80" t="s">
        <v>436</v>
      </c>
      <c r="I80" s="58"/>
    </row>
    <row r="81" spans="1:9" x14ac:dyDescent="0.25">
      <c r="A81">
        <v>80</v>
      </c>
      <c r="B81" t="s">
        <v>302</v>
      </c>
      <c r="C81" t="s">
        <v>303</v>
      </c>
      <c r="D81" t="s">
        <v>52</v>
      </c>
      <c r="E81" s="60">
        <v>25800</v>
      </c>
      <c r="F81" t="s">
        <v>436</v>
      </c>
      <c r="I81" s="58"/>
    </row>
    <row r="82" spans="1:9" x14ac:dyDescent="0.25">
      <c r="A82">
        <v>81</v>
      </c>
      <c r="B82" t="s">
        <v>304</v>
      </c>
      <c r="C82" t="s">
        <v>305</v>
      </c>
      <c r="D82" t="s">
        <v>52</v>
      </c>
      <c r="E82" s="60">
        <v>28158</v>
      </c>
      <c r="F82" t="s">
        <v>53</v>
      </c>
      <c r="I82" s="58"/>
    </row>
    <row r="83" spans="1:9" x14ac:dyDescent="0.25">
      <c r="A83">
        <v>82</v>
      </c>
      <c r="B83" t="s">
        <v>119</v>
      </c>
      <c r="C83" t="s">
        <v>400</v>
      </c>
      <c r="D83" t="s">
        <v>52</v>
      </c>
      <c r="E83" s="60">
        <v>29059</v>
      </c>
      <c r="F83" t="s">
        <v>53</v>
      </c>
      <c r="I83" s="58"/>
    </row>
    <row r="84" spans="1:9" x14ac:dyDescent="0.25">
      <c r="A84">
        <v>83</v>
      </c>
      <c r="B84" t="s">
        <v>67</v>
      </c>
      <c r="C84" t="s">
        <v>306</v>
      </c>
      <c r="D84" t="s">
        <v>52</v>
      </c>
      <c r="E84" s="60">
        <v>37355</v>
      </c>
      <c r="F84" t="s">
        <v>437</v>
      </c>
      <c r="I84" s="58"/>
    </row>
    <row r="85" spans="1:9" x14ac:dyDescent="0.25">
      <c r="A85">
        <v>84</v>
      </c>
      <c r="B85" t="s">
        <v>117</v>
      </c>
      <c r="C85" t="s">
        <v>401</v>
      </c>
      <c r="D85" t="s">
        <v>52</v>
      </c>
      <c r="E85" s="60">
        <v>35338</v>
      </c>
      <c r="F85" t="s">
        <v>348</v>
      </c>
      <c r="I85" s="58"/>
    </row>
    <row r="86" spans="1:9" x14ac:dyDescent="0.25">
      <c r="A86">
        <v>85</v>
      </c>
      <c r="B86" t="s">
        <v>308</v>
      </c>
      <c r="C86" t="s">
        <v>402</v>
      </c>
      <c r="D86" t="s">
        <v>52</v>
      </c>
      <c r="E86" s="60">
        <v>26025</v>
      </c>
      <c r="F86" t="s">
        <v>244</v>
      </c>
      <c r="I86" s="58"/>
    </row>
    <row r="87" spans="1:9" x14ac:dyDescent="0.25">
      <c r="A87">
        <v>86</v>
      </c>
      <c r="B87" t="s">
        <v>75</v>
      </c>
      <c r="C87" t="s">
        <v>309</v>
      </c>
      <c r="D87" t="s">
        <v>52</v>
      </c>
      <c r="E87" s="60">
        <v>24704</v>
      </c>
      <c r="F87" t="s">
        <v>53</v>
      </c>
      <c r="I87" s="58"/>
    </row>
    <row r="88" spans="1:9" x14ac:dyDescent="0.25">
      <c r="A88">
        <v>87</v>
      </c>
      <c r="B88" t="s">
        <v>73</v>
      </c>
      <c r="C88" t="s">
        <v>310</v>
      </c>
      <c r="D88" t="s">
        <v>52</v>
      </c>
      <c r="E88" s="60">
        <v>19987</v>
      </c>
      <c r="F88" t="s">
        <v>106</v>
      </c>
      <c r="I88" s="58"/>
    </row>
    <row r="89" spans="1:9" x14ac:dyDescent="0.25">
      <c r="A89">
        <v>88</v>
      </c>
      <c r="B89" t="s">
        <v>148</v>
      </c>
      <c r="C89" t="s">
        <v>403</v>
      </c>
      <c r="D89" t="s">
        <v>52</v>
      </c>
      <c r="E89" s="60">
        <v>22069</v>
      </c>
      <c r="F89" t="s">
        <v>438</v>
      </c>
      <c r="I89" s="58"/>
    </row>
    <row r="90" spans="1:9" x14ac:dyDescent="0.25">
      <c r="A90">
        <v>89</v>
      </c>
      <c r="B90" t="s">
        <v>311</v>
      </c>
      <c r="C90" t="s">
        <v>312</v>
      </c>
      <c r="D90" t="s">
        <v>52</v>
      </c>
      <c r="E90" s="60">
        <v>36491</v>
      </c>
      <c r="F90" t="s">
        <v>681</v>
      </c>
      <c r="I90" s="58"/>
    </row>
    <row r="91" spans="1:9" x14ac:dyDescent="0.25">
      <c r="A91">
        <v>90</v>
      </c>
      <c r="B91" t="s">
        <v>87</v>
      </c>
      <c r="C91" t="s">
        <v>313</v>
      </c>
      <c r="D91" t="s">
        <v>52</v>
      </c>
      <c r="E91" s="60">
        <v>26523</v>
      </c>
      <c r="F91" t="s">
        <v>53</v>
      </c>
      <c r="I91" s="58"/>
    </row>
    <row r="92" spans="1:9" x14ac:dyDescent="0.25">
      <c r="A92">
        <v>91</v>
      </c>
      <c r="B92" t="s">
        <v>89</v>
      </c>
      <c r="C92" t="s">
        <v>404</v>
      </c>
      <c r="D92" t="s">
        <v>57</v>
      </c>
      <c r="E92" s="60">
        <v>33063</v>
      </c>
      <c r="F92" t="s">
        <v>439</v>
      </c>
      <c r="I92" s="58"/>
    </row>
    <row r="93" spans="1:9" x14ac:dyDescent="0.25">
      <c r="A93">
        <v>92</v>
      </c>
      <c r="B93" t="s">
        <v>314</v>
      </c>
      <c r="C93" t="s">
        <v>315</v>
      </c>
      <c r="D93" t="s">
        <v>52</v>
      </c>
      <c r="E93" s="60">
        <v>28161</v>
      </c>
      <c r="F93" t="s">
        <v>53</v>
      </c>
      <c r="I93" s="58"/>
    </row>
    <row r="94" spans="1:9" x14ac:dyDescent="0.25">
      <c r="A94">
        <v>93</v>
      </c>
      <c r="B94" t="s">
        <v>126</v>
      </c>
      <c r="C94" t="s">
        <v>127</v>
      </c>
      <c r="D94" t="s">
        <v>52</v>
      </c>
      <c r="E94" s="60">
        <v>36855</v>
      </c>
      <c r="F94" t="s">
        <v>53</v>
      </c>
      <c r="I94" s="58"/>
    </row>
    <row r="95" spans="1:9" x14ac:dyDescent="0.25">
      <c r="A95">
        <v>94</v>
      </c>
      <c r="B95" t="s">
        <v>405</v>
      </c>
      <c r="C95" t="s">
        <v>406</v>
      </c>
      <c r="D95" t="s">
        <v>52</v>
      </c>
      <c r="E95" s="60">
        <v>29132</v>
      </c>
      <c r="F95" t="s">
        <v>53</v>
      </c>
      <c r="I95" s="58"/>
    </row>
    <row r="96" spans="1:9" x14ac:dyDescent="0.25">
      <c r="A96">
        <v>95</v>
      </c>
      <c r="B96" t="s">
        <v>81</v>
      </c>
      <c r="C96" t="s">
        <v>316</v>
      </c>
      <c r="D96" t="s">
        <v>52</v>
      </c>
      <c r="E96" s="60">
        <v>30813</v>
      </c>
      <c r="F96" t="s">
        <v>440</v>
      </c>
      <c r="I96" s="58"/>
    </row>
    <row r="97" spans="1:9" x14ac:dyDescent="0.25">
      <c r="A97">
        <v>96</v>
      </c>
      <c r="B97" t="s">
        <v>116</v>
      </c>
      <c r="C97" t="s">
        <v>317</v>
      </c>
      <c r="D97" t="s">
        <v>52</v>
      </c>
      <c r="E97" s="60">
        <v>31906</v>
      </c>
      <c r="F97" t="s">
        <v>53</v>
      </c>
      <c r="I97" s="58"/>
    </row>
    <row r="98" spans="1:9" x14ac:dyDescent="0.25">
      <c r="A98">
        <v>97</v>
      </c>
      <c r="B98" t="s">
        <v>90</v>
      </c>
      <c r="C98" t="s">
        <v>91</v>
      </c>
      <c r="D98" t="s">
        <v>57</v>
      </c>
      <c r="E98" s="60">
        <v>30340</v>
      </c>
      <c r="F98" t="s">
        <v>53</v>
      </c>
      <c r="I98" s="58"/>
    </row>
    <row r="99" spans="1:9" x14ac:dyDescent="0.25">
      <c r="A99">
        <v>98</v>
      </c>
      <c r="B99" t="s">
        <v>407</v>
      </c>
      <c r="C99" t="s">
        <v>318</v>
      </c>
      <c r="D99" t="s">
        <v>52</v>
      </c>
      <c r="E99" s="60">
        <v>25502</v>
      </c>
      <c r="F99" t="s">
        <v>441</v>
      </c>
      <c r="I99" s="58"/>
    </row>
    <row r="100" spans="1:9" x14ac:dyDescent="0.25">
      <c r="A100">
        <v>99</v>
      </c>
      <c r="B100" t="s">
        <v>319</v>
      </c>
      <c r="C100" t="s">
        <v>320</v>
      </c>
      <c r="D100" t="s">
        <v>52</v>
      </c>
      <c r="E100" s="60">
        <v>27373</v>
      </c>
      <c r="F100" t="s">
        <v>53</v>
      </c>
      <c r="I100" s="58"/>
    </row>
    <row r="101" spans="1:9" x14ac:dyDescent="0.25">
      <c r="A101">
        <v>100</v>
      </c>
      <c r="B101" t="s">
        <v>408</v>
      </c>
      <c r="C101" t="s">
        <v>409</v>
      </c>
      <c r="D101" t="s">
        <v>52</v>
      </c>
      <c r="E101" s="60">
        <v>25110</v>
      </c>
      <c r="F101" t="s">
        <v>442</v>
      </c>
      <c r="I101" s="58"/>
    </row>
    <row r="102" spans="1:9" x14ac:dyDescent="0.25">
      <c r="A102">
        <v>101</v>
      </c>
      <c r="B102" t="s">
        <v>98</v>
      </c>
      <c r="C102" t="s">
        <v>322</v>
      </c>
      <c r="D102" t="s">
        <v>57</v>
      </c>
      <c r="E102" s="60">
        <v>27164</v>
      </c>
      <c r="F102" t="s">
        <v>53</v>
      </c>
      <c r="I102" s="58"/>
    </row>
    <row r="103" spans="1:9" x14ac:dyDescent="0.25">
      <c r="A103">
        <v>102</v>
      </c>
      <c r="B103" t="s">
        <v>410</v>
      </c>
      <c r="C103" t="s">
        <v>411</v>
      </c>
      <c r="D103" t="s">
        <v>57</v>
      </c>
      <c r="E103" s="60">
        <v>29374</v>
      </c>
      <c r="F103" t="s">
        <v>53</v>
      </c>
      <c r="I103" s="58"/>
    </row>
    <row r="104" spans="1:9" x14ac:dyDescent="0.25">
      <c r="A104">
        <v>103</v>
      </c>
      <c r="B104" t="s">
        <v>165</v>
      </c>
      <c r="C104" t="s">
        <v>323</v>
      </c>
      <c r="D104" t="s">
        <v>57</v>
      </c>
      <c r="E104" s="60">
        <v>27011</v>
      </c>
      <c r="F104" t="s">
        <v>443</v>
      </c>
      <c r="I104" s="58"/>
    </row>
    <row r="105" spans="1:9" x14ac:dyDescent="0.25">
      <c r="A105">
        <v>104</v>
      </c>
      <c r="B105" t="s">
        <v>96</v>
      </c>
      <c r="C105" t="s">
        <v>324</v>
      </c>
      <c r="D105" t="s">
        <v>52</v>
      </c>
      <c r="E105" s="60">
        <v>27360</v>
      </c>
      <c r="F105" t="s">
        <v>53</v>
      </c>
      <c r="I105" s="58"/>
    </row>
    <row r="106" spans="1:9" x14ac:dyDescent="0.25">
      <c r="A106">
        <v>105</v>
      </c>
      <c r="B106" t="s">
        <v>412</v>
      </c>
      <c r="C106" t="s">
        <v>413</v>
      </c>
      <c r="D106" t="s">
        <v>52</v>
      </c>
      <c r="E106" s="60">
        <v>28556</v>
      </c>
      <c r="F106" t="s">
        <v>434</v>
      </c>
      <c r="I106" s="58"/>
    </row>
    <row r="107" spans="1:9" x14ac:dyDescent="0.25">
      <c r="A107">
        <v>106</v>
      </c>
      <c r="B107" t="s">
        <v>149</v>
      </c>
      <c r="C107" t="s">
        <v>414</v>
      </c>
      <c r="D107" t="s">
        <v>52</v>
      </c>
      <c r="E107" s="60">
        <v>28047</v>
      </c>
      <c r="F107" t="s">
        <v>444</v>
      </c>
      <c r="I107" s="58"/>
    </row>
    <row r="108" spans="1:9" x14ac:dyDescent="0.25">
      <c r="A108">
        <v>107</v>
      </c>
      <c r="B108" t="s">
        <v>70</v>
      </c>
      <c r="C108" t="s">
        <v>415</v>
      </c>
      <c r="D108" t="s">
        <v>52</v>
      </c>
      <c r="E108" s="60">
        <v>27576</v>
      </c>
      <c r="F108" t="s">
        <v>453</v>
      </c>
      <c r="I108" s="58"/>
    </row>
    <row r="109" spans="1:9" x14ac:dyDescent="0.25">
      <c r="A109">
        <v>108</v>
      </c>
      <c r="B109" t="s">
        <v>416</v>
      </c>
      <c r="C109" t="s">
        <v>417</v>
      </c>
      <c r="D109" t="s">
        <v>57</v>
      </c>
      <c r="E109" s="60">
        <v>27638</v>
      </c>
      <c r="F109" t="s">
        <v>445</v>
      </c>
      <c r="I109" s="58"/>
    </row>
    <row r="110" spans="1:9" x14ac:dyDescent="0.25">
      <c r="A110">
        <v>109</v>
      </c>
      <c r="B110" t="s">
        <v>418</v>
      </c>
      <c r="C110" t="s">
        <v>419</v>
      </c>
      <c r="D110" t="s">
        <v>57</v>
      </c>
      <c r="E110" s="60">
        <v>24667</v>
      </c>
      <c r="F110" t="s">
        <v>445</v>
      </c>
      <c r="I110" s="58"/>
    </row>
    <row r="111" spans="1:9" x14ac:dyDescent="0.25">
      <c r="A111">
        <v>110</v>
      </c>
      <c r="B111" t="s">
        <v>420</v>
      </c>
      <c r="C111" t="s">
        <v>421</v>
      </c>
      <c r="D111" t="s">
        <v>57</v>
      </c>
      <c r="E111" s="60">
        <v>28967</v>
      </c>
      <c r="F111" t="s">
        <v>53</v>
      </c>
      <c r="I111" s="58"/>
    </row>
    <row r="112" spans="1:9" x14ac:dyDescent="0.25">
      <c r="A112">
        <v>111</v>
      </c>
      <c r="B112" t="s">
        <v>151</v>
      </c>
      <c r="C112" t="s">
        <v>422</v>
      </c>
      <c r="D112" t="s">
        <v>57</v>
      </c>
      <c r="E112" s="60">
        <v>25202</v>
      </c>
      <c r="F112" t="s">
        <v>446</v>
      </c>
      <c r="I112" s="58"/>
    </row>
    <row r="113" spans="1:9" x14ac:dyDescent="0.25">
      <c r="A113">
        <v>112</v>
      </c>
      <c r="B113" t="s">
        <v>329</v>
      </c>
      <c r="C113" t="s">
        <v>330</v>
      </c>
      <c r="D113" t="s">
        <v>57</v>
      </c>
      <c r="E113" s="60">
        <v>33887</v>
      </c>
      <c r="F113" t="s">
        <v>53</v>
      </c>
      <c r="I113" s="58"/>
    </row>
    <row r="114" spans="1:9" x14ac:dyDescent="0.25">
      <c r="A114">
        <v>113</v>
      </c>
      <c r="B114" t="s">
        <v>331</v>
      </c>
      <c r="C114" t="s">
        <v>332</v>
      </c>
      <c r="D114" t="s">
        <v>57</v>
      </c>
      <c r="E114" s="60">
        <v>33289</v>
      </c>
      <c r="F114" t="s">
        <v>53</v>
      </c>
      <c r="I114" s="58"/>
    </row>
    <row r="115" spans="1:9" x14ac:dyDescent="0.25">
      <c r="A115">
        <v>114</v>
      </c>
      <c r="B115" t="s">
        <v>333</v>
      </c>
      <c r="C115" t="s">
        <v>423</v>
      </c>
      <c r="D115" t="s">
        <v>52</v>
      </c>
      <c r="E115" s="60">
        <v>18418</v>
      </c>
      <c r="F115" t="s">
        <v>53</v>
      </c>
      <c r="I115" s="58"/>
    </row>
    <row r="116" spans="1:9" x14ac:dyDescent="0.25">
      <c r="A116">
        <v>115</v>
      </c>
      <c r="B116" t="s">
        <v>75</v>
      </c>
      <c r="C116" t="s">
        <v>334</v>
      </c>
      <c r="D116" t="s">
        <v>52</v>
      </c>
      <c r="E116" s="60">
        <v>29181</v>
      </c>
      <c r="F116" t="s">
        <v>53</v>
      </c>
      <c r="I116" s="58"/>
    </row>
    <row r="117" spans="1:9" x14ac:dyDescent="0.25">
      <c r="A117">
        <v>116</v>
      </c>
      <c r="B117" t="s">
        <v>335</v>
      </c>
      <c r="C117" t="s">
        <v>336</v>
      </c>
      <c r="D117" t="s">
        <v>52</v>
      </c>
      <c r="E117" s="60">
        <v>27350</v>
      </c>
      <c r="F117" t="s">
        <v>53</v>
      </c>
      <c r="I117" s="58"/>
    </row>
    <row r="118" spans="1:9" x14ac:dyDescent="0.25">
      <c r="A118">
        <v>117</v>
      </c>
      <c r="B118" t="s">
        <v>67</v>
      </c>
      <c r="C118" t="s">
        <v>337</v>
      </c>
      <c r="D118" t="s">
        <v>52</v>
      </c>
      <c r="E118" s="60">
        <v>27749</v>
      </c>
      <c r="F118" t="s">
        <v>338</v>
      </c>
      <c r="I118" s="58"/>
    </row>
    <row r="119" spans="1:9" x14ac:dyDescent="0.25">
      <c r="A119">
        <v>118</v>
      </c>
      <c r="B119" t="s">
        <v>339</v>
      </c>
      <c r="C119" t="s">
        <v>340</v>
      </c>
      <c r="D119" t="s">
        <v>57</v>
      </c>
      <c r="E119" s="60">
        <v>27941</v>
      </c>
      <c r="F119" t="s">
        <v>452</v>
      </c>
      <c r="I119" s="58"/>
    </row>
    <row r="120" spans="1:9" x14ac:dyDescent="0.25">
      <c r="A120">
        <v>119</v>
      </c>
      <c r="B120" t="s">
        <v>95</v>
      </c>
      <c r="C120" t="s">
        <v>341</v>
      </c>
      <c r="D120" t="s">
        <v>52</v>
      </c>
      <c r="E120" s="60">
        <v>30069</v>
      </c>
      <c r="F120" t="s">
        <v>53</v>
      </c>
      <c r="I120" s="58"/>
    </row>
    <row r="121" spans="1:9" x14ac:dyDescent="0.25">
      <c r="A121">
        <v>120</v>
      </c>
      <c r="B121" t="s">
        <v>104</v>
      </c>
      <c r="C121" t="s">
        <v>105</v>
      </c>
      <c r="D121" t="s">
        <v>57</v>
      </c>
      <c r="E121" s="60">
        <v>25221</v>
      </c>
      <c r="F121" t="s">
        <v>342</v>
      </c>
      <c r="I121" s="58"/>
    </row>
    <row r="122" spans="1:9" x14ac:dyDescent="0.25">
      <c r="A122">
        <v>121</v>
      </c>
      <c r="B122" t="s">
        <v>101</v>
      </c>
      <c r="C122" t="s">
        <v>102</v>
      </c>
      <c r="D122" t="s">
        <v>52</v>
      </c>
      <c r="E122" s="60">
        <v>20547</v>
      </c>
      <c r="F122" t="s">
        <v>452</v>
      </c>
      <c r="I122" s="58"/>
    </row>
    <row r="123" spans="1:9" x14ac:dyDescent="0.25">
      <c r="A123">
        <v>122</v>
      </c>
      <c r="B123" t="s">
        <v>343</v>
      </c>
      <c r="C123" t="s">
        <v>344</v>
      </c>
      <c r="D123" t="s">
        <v>52</v>
      </c>
      <c r="E123" s="60">
        <v>32587</v>
      </c>
      <c r="F123" t="s">
        <v>345</v>
      </c>
      <c r="I123" s="58"/>
    </row>
    <row r="124" spans="1:9" x14ac:dyDescent="0.25">
      <c r="A124">
        <v>123</v>
      </c>
      <c r="B124" t="s">
        <v>424</v>
      </c>
      <c r="C124" t="s">
        <v>425</v>
      </c>
      <c r="D124" t="s">
        <v>52</v>
      </c>
      <c r="E124" s="60">
        <v>32374</v>
      </c>
      <c r="F124" t="s">
        <v>447</v>
      </c>
      <c r="I124" s="58"/>
    </row>
    <row r="125" spans="1:9" x14ac:dyDescent="0.25">
      <c r="A125">
        <v>124</v>
      </c>
      <c r="B125" t="s">
        <v>346</v>
      </c>
      <c r="C125" t="s">
        <v>347</v>
      </c>
      <c r="D125" t="s">
        <v>57</v>
      </c>
      <c r="E125" s="60">
        <v>35467</v>
      </c>
      <c r="F125" t="s">
        <v>348</v>
      </c>
      <c r="I125" s="58"/>
    </row>
    <row r="126" spans="1:9" x14ac:dyDescent="0.25">
      <c r="A126">
        <v>125</v>
      </c>
      <c r="B126" t="s">
        <v>175</v>
      </c>
      <c r="C126" t="s">
        <v>349</v>
      </c>
      <c r="D126" t="s">
        <v>52</v>
      </c>
      <c r="E126" s="60">
        <v>29147</v>
      </c>
      <c r="F126" t="s">
        <v>448</v>
      </c>
      <c r="I126" s="58"/>
    </row>
    <row r="127" spans="1:9" x14ac:dyDescent="0.25">
      <c r="A127">
        <v>126</v>
      </c>
      <c r="B127" t="s">
        <v>266</v>
      </c>
      <c r="C127" t="s">
        <v>350</v>
      </c>
      <c r="D127" t="s">
        <v>52</v>
      </c>
      <c r="E127" s="60">
        <v>26545</v>
      </c>
      <c r="F127" t="s">
        <v>53</v>
      </c>
      <c r="I127" s="58"/>
    </row>
    <row r="128" spans="1:9" x14ac:dyDescent="0.25">
      <c r="A128">
        <v>127</v>
      </c>
      <c r="B128" t="s">
        <v>89</v>
      </c>
      <c r="C128" t="s">
        <v>426</v>
      </c>
      <c r="D128" t="s">
        <v>57</v>
      </c>
      <c r="E128" s="60">
        <v>35113</v>
      </c>
      <c r="F128" t="s">
        <v>434</v>
      </c>
      <c r="I128" s="58"/>
    </row>
    <row r="129" spans="1:9" x14ac:dyDescent="0.25">
      <c r="A129">
        <v>128</v>
      </c>
      <c r="B129" t="s">
        <v>352</v>
      </c>
      <c r="C129" t="s">
        <v>353</v>
      </c>
      <c r="D129" t="s">
        <v>57</v>
      </c>
      <c r="E129" s="60">
        <v>31131</v>
      </c>
      <c r="F129" t="s">
        <v>53</v>
      </c>
      <c r="I129" s="58"/>
    </row>
    <row r="130" spans="1:9" x14ac:dyDescent="0.25">
      <c r="A130">
        <v>129</v>
      </c>
      <c r="B130" t="s">
        <v>354</v>
      </c>
      <c r="C130" t="s">
        <v>355</v>
      </c>
      <c r="D130" t="s">
        <v>52</v>
      </c>
      <c r="E130" s="60">
        <v>26543</v>
      </c>
      <c r="F130" t="s">
        <v>53</v>
      </c>
      <c r="I130" s="58"/>
    </row>
    <row r="131" spans="1:9" x14ac:dyDescent="0.25">
      <c r="A131">
        <v>130</v>
      </c>
      <c r="B131" t="s">
        <v>356</v>
      </c>
      <c r="C131" t="s">
        <v>357</v>
      </c>
      <c r="D131" t="s">
        <v>57</v>
      </c>
      <c r="E131" s="60">
        <v>37472</v>
      </c>
      <c r="F131" t="s">
        <v>53</v>
      </c>
      <c r="I131" s="58"/>
    </row>
    <row r="132" spans="1:9" x14ac:dyDescent="0.25">
      <c r="A132">
        <v>131</v>
      </c>
      <c r="B132" t="s">
        <v>358</v>
      </c>
      <c r="C132" t="s">
        <v>359</v>
      </c>
      <c r="D132" t="s">
        <v>57</v>
      </c>
      <c r="E132" s="60">
        <v>25838</v>
      </c>
      <c r="F132" t="s">
        <v>53</v>
      </c>
      <c r="I132" s="58"/>
    </row>
    <row r="133" spans="1:9" x14ac:dyDescent="0.25">
      <c r="A133">
        <v>132</v>
      </c>
      <c r="B133" t="s">
        <v>427</v>
      </c>
      <c r="C133" t="s">
        <v>100</v>
      </c>
      <c r="D133" t="s">
        <v>52</v>
      </c>
      <c r="E133" s="60">
        <v>19681</v>
      </c>
      <c r="F133" t="s">
        <v>449</v>
      </c>
      <c r="I133" s="58"/>
    </row>
    <row r="134" spans="1:9" x14ac:dyDescent="0.25">
      <c r="A134">
        <v>133</v>
      </c>
      <c r="B134" t="s">
        <v>360</v>
      </c>
      <c r="C134" t="s">
        <v>361</v>
      </c>
      <c r="D134" t="s">
        <v>52</v>
      </c>
      <c r="E134" s="60">
        <v>22882</v>
      </c>
      <c r="F134" t="s">
        <v>53</v>
      </c>
      <c r="I134" s="58"/>
    </row>
    <row r="135" spans="1:9" x14ac:dyDescent="0.25">
      <c r="A135">
        <v>134</v>
      </c>
      <c r="B135" t="s">
        <v>96</v>
      </c>
      <c r="C135" t="s">
        <v>362</v>
      </c>
      <c r="D135" t="s">
        <v>52</v>
      </c>
      <c r="E135" s="60">
        <v>32501</v>
      </c>
      <c r="F135" t="s">
        <v>53</v>
      </c>
      <c r="I135" s="58"/>
    </row>
    <row r="136" spans="1:9" x14ac:dyDescent="0.25">
      <c r="A136">
        <v>135</v>
      </c>
      <c r="B136" t="s">
        <v>266</v>
      </c>
      <c r="C136" t="s">
        <v>363</v>
      </c>
      <c r="D136" t="s">
        <v>52</v>
      </c>
      <c r="E136" s="60">
        <v>24378</v>
      </c>
      <c r="F136" t="s">
        <v>53</v>
      </c>
      <c r="I136" s="58"/>
    </row>
    <row r="137" spans="1:9" x14ac:dyDescent="0.25">
      <c r="A137">
        <v>136</v>
      </c>
      <c r="B137" t="s">
        <v>364</v>
      </c>
      <c r="C137" t="s">
        <v>365</v>
      </c>
      <c r="D137" t="s">
        <v>57</v>
      </c>
      <c r="E137" s="60">
        <v>27891</v>
      </c>
      <c r="F137" t="s">
        <v>53</v>
      </c>
      <c r="I137" s="58"/>
    </row>
    <row r="138" spans="1:9" x14ac:dyDescent="0.25">
      <c r="A138">
        <v>137</v>
      </c>
      <c r="B138" t="s">
        <v>366</v>
      </c>
      <c r="C138" t="s">
        <v>367</v>
      </c>
      <c r="D138" t="s">
        <v>57</v>
      </c>
      <c r="E138" s="60">
        <v>38018</v>
      </c>
      <c r="F138" t="s">
        <v>53</v>
      </c>
      <c r="I138" s="58"/>
    </row>
    <row r="139" spans="1:9" x14ac:dyDescent="0.25">
      <c r="A139">
        <v>138</v>
      </c>
      <c r="B139" t="s">
        <v>117</v>
      </c>
      <c r="C139" t="s">
        <v>118</v>
      </c>
      <c r="D139" t="s">
        <v>52</v>
      </c>
      <c r="E139" s="60">
        <v>31113</v>
      </c>
      <c r="F139" t="s">
        <v>53</v>
      </c>
      <c r="I139" s="58"/>
    </row>
    <row r="140" spans="1:9" x14ac:dyDescent="0.25">
      <c r="A140">
        <v>139</v>
      </c>
      <c r="B140" t="s">
        <v>125</v>
      </c>
      <c r="C140" t="s">
        <v>288</v>
      </c>
      <c r="D140" t="s">
        <v>57</v>
      </c>
      <c r="E140" s="60">
        <v>29757</v>
      </c>
      <c r="F140" t="s">
        <v>53</v>
      </c>
      <c r="I140" s="58"/>
    </row>
    <row r="141" spans="1:9" x14ac:dyDescent="0.25">
      <c r="A141">
        <v>140</v>
      </c>
      <c r="B141" t="s">
        <v>368</v>
      </c>
      <c r="C141" t="s">
        <v>369</v>
      </c>
      <c r="D141" t="s">
        <v>52</v>
      </c>
      <c r="E141" s="60">
        <v>33946</v>
      </c>
      <c r="F141" t="s">
        <v>370</v>
      </c>
      <c r="I141" s="58"/>
    </row>
    <row r="142" spans="1:9" x14ac:dyDescent="0.25">
      <c r="A142">
        <v>141</v>
      </c>
      <c r="B142" t="s">
        <v>428</v>
      </c>
      <c r="C142" t="s">
        <v>429</v>
      </c>
      <c r="D142" t="s">
        <v>52</v>
      </c>
      <c r="E142" s="60">
        <v>20862</v>
      </c>
      <c r="F142" t="s">
        <v>450</v>
      </c>
      <c r="I142" s="58"/>
    </row>
    <row r="143" spans="1:9" x14ac:dyDescent="0.25">
      <c r="A143">
        <v>142</v>
      </c>
      <c r="B143" t="s">
        <v>372</v>
      </c>
      <c r="C143" t="s">
        <v>373</v>
      </c>
      <c r="D143" t="s">
        <v>52</v>
      </c>
      <c r="E143" s="60">
        <v>39440</v>
      </c>
      <c r="F143" t="s">
        <v>253</v>
      </c>
      <c r="I143" s="58"/>
    </row>
    <row r="144" spans="1:9" x14ac:dyDescent="0.25">
      <c r="A144">
        <v>143</v>
      </c>
      <c r="B144" t="s">
        <v>128</v>
      </c>
      <c r="C144" t="s">
        <v>430</v>
      </c>
      <c r="D144" t="s">
        <v>52</v>
      </c>
      <c r="E144" s="60">
        <v>27593</v>
      </c>
      <c r="F144" t="s">
        <v>253</v>
      </c>
      <c r="I144" s="58"/>
    </row>
    <row r="145" spans="1:11" x14ac:dyDescent="0.25">
      <c r="A145" s="26">
        <v>144</v>
      </c>
      <c r="B145" t="s">
        <v>181</v>
      </c>
      <c r="C145" t="s">
        <v>431</v>
      </c>
      <c r="D145" t="s">
        <v>52</v>
      </c>
      <c r="E145" s="60">
        <v>39351</v>
      </c>
      <c r="F145" t="s">
        <v>253</v>
      </c>
      <c r="I145" s="58"/>
    </row>
    <row r="146" spans="1:11" x14ac:dyDescent="0.25">
      <c r="A146" s="26">
        <v>145</v>
      </c>
      <c r="B146" t="s">
        <v>374</v>
      </c>
      <c r="C146" t="s">
        <v>375</v>
      </c>
      <c r="D146" t="s">
        <v>57</v>
      </c>
      <c r="E146" s="60">
        <v>25346</v>
      </c>
      <c r="F146" t="s">
        <v>106</v>
      </c>
      <c r="I146" s="58"/>
    </row>
    <row r="147" spans="1:11" x14ac:dyDescent="0.25">
      <c r="A147" s="26">
        <v>146</v>
      </c>
      <c r="B147" t="s">
        <v>649</v>
      </c>
      <c r="C147" t="s">
        <v>650</v>
      </c>
      <c r="D147" t="s">
        <v>52</v>
      </c>
      <c r="E147" s="60">
        <v>28856</v>
      </c>
      <c r="F147" t="s">
        <v>434</v>
      </c>
      <c r="I147" s="58"/>
    </row>
    <row r="148" spans="1:11" x14ac:dyDescent="0.25">
      <c r="A148" s="26">
        <v>147</v>
      </c>
      <c r="B148" t="s">
        <v>653</v>
      </c>
      <c r="C148" t="s">
        <v>654</v>
      </c>
      <c r="D148" t="s">
        <v>52</v>
      </c>
      <c r="E148" s="60">
        <v>35632</v>
      </c>
      <c r="F148" t="s">
        <v>655</v>
      </c>
      <c r="I148" s="58"/>
    </row>
    <row r="149" spans="1:11" x14ac:dyDescent="0.25">
      <c r="A149" s="26">
        <v>148</v>
      </c>
      <c r="B149" t="s">
        <v>657</v>
      </c>
      <c r="C149" t="s">
        <v>658</v>
      </c>
      <c r="D149" t="s">
        <v>52</v>
      </c>
      <c r="E149" s="60">
        <v>35431</v>
      </c>
      <c r="F149" t="s">
        <v>53</v>
      </c>
      <c r="I149" s="58"/>
    </row>
    <row r="150" spans="1:11" x14ac:dyDescent="0.25">
      <c r="A150" s="26">
        <v>149</v>
      </c>
      <c r="B150" t="s">
        <v>661</v>
      </c>
      <c r="C150" t="s">
        <v>662</v>
      </c>
      <c r="D150" t="s">
        <v>52</v>
      </c>
      <c r="E150" s="60">
        <v>23842</v>
      </c>
      <c r="F150" t="s">
        <v>53</v>
      </c>
      <c r="I150" s="58"/>
    </row>
    <row r="151" spans="1:11" x14ac:dyDescent="0.25">
      <c r="A151" s="26">
        <v>150</v>
      </c>
      <c r="B151" t="s">
        <v>659</v>
      </c>
      <c r="C151" t="s">
        <v>660</v>
      </c>
      <c r="D151" t="s">
        <v>52</v>
      </c>
      <c r="E151" s="60">
        <v>25510</v>
      </c>
      <c r="F151" t="s">
        <v>53</v>
      </c>
      <c r="I151" s="58"/>
    </row>
    <row r="152" spans="1:11" x14ac:dyDescent="0.25">
      <c r="A152" s="26">
        <v>151</v>
      </c>
      <c r="B152" t="s">
        <v>663</v>
      </c>
      <c r="C152" t="s">
        <v>664</v>
      </c>
      <c r="D152" t="s">
        <v>52</v>
      </c>
      <c r="E152" s="60">
        <v>20781</v>
      </c>
      <c r="F152" t="s">
        <v>58</v>
      </c>
      <c r="I152" s="58"/>
    </row>
    <row r="153" spans="1:11" x14ac:dyDescent="0.25">
      <c r="A153" s="26">
        <v>152</v>
      </c>
      <c r="B153" t="s">
        <v>665</v>
      </c>
      <c r="C153" t="s">
        <v>666</v>
      </c>
      <c r="D153" t="s">
        <v>52</v>
      </c>
      <c r="E153" s="60">
        <v>37472</v>
      </c>
      <c r="F153" t="s">
        <v>58</v>
      </c>
      <c r="I153" s="58"/>
    </row>
    <row r="154" spans="1:11" x14ac:dyDescent="0.25">
      <c r="A154" s="26">
        <v>153</v>
      </c>
      <c r="B154" t="s">
        <v>126</v>
      </c>
      <c r="C154" t="s">
        <v>667</v>
      </c>
      <c r="D154" t="s">
        <v>52</v>
      </c>
      <c r="E154" s="60">
        <v>26000</v>
      </c>
      <c r="F154" t="s">
        <v>53</v>
      </c>
      <c r="I154" s="58"/>
    </row>
    <row r="155" spans="1:11" x14ac:dyDescent="0.25">
      <c r="A155" s="26">
        <v>154</v>
      </c>
      <c r="B155" t="s">
        <v>668</v>
      </c>
      <c r="C155" t="s">
        <v>669</v>
      </c>
      <c r="D155" t="s">
        <v>52</v>
      </c>
      <c r="E155" s="60">
        <v>26437</v>
      </c>
      <c r="F155" t="s">
        <v>53</v>
      </c>
      <c r="I155" s="58"/>
    </row>
    <row r="156" spans="1:11" x14ac:dyDescent="0.25">
      <c r="A156" s="26">
        <v>155</v>
      </c>
      <c r="B156" t="s">
        <v>659</v>
      </c>
      <c r="C156" t="s">
        <v>677</v>
      </c>
      <c r="D156" t="s">
        <v>52</v>
      </c>
      <c r="E156" s="60">
        <v>39954</v>
      </c>
      <c r="F156" t="s">
        <v>58</v>
      </c>
      <c r="I156" s="58"/>
    </row>
    <row r="157" spans="1:11" x14ac:dyDescent="0.25">
      <c r="A157" s="26">
        <v>156</v>
      </c>
      <c r="B157" t="s">
        <v>117</v>
      </c>
      <c r="C157" t="s">
        <v>849</v>
      </c>
      <c r="D157" t="s">
        <v>52</v>
      </c>
      <c r="E157" s="60">
        <v>27627</v>
      </c>
      <c r="F157" t="s">
        <v>58</v>
      </c>
      <c r="I157" s="58"/>
    </row>
    <row r="158" spans="1:11" x14ac:dyDescent="0.25">
      <c r="A158" s="26">
        <v>157</v>
      </c>
      <c r="B158" t="s">
        <v>679</v>
      </c>
      <c r="C158" t="s">
        <v>680</v>
      </c>
      <c r="D158" t="s">
        <v>57</v>
      </c>
      <c r="E158" s="60">
        <v>39362</v>
      </c>
      <c r="F158" t="s">
        <v>681</v>
      </c>
      <c r="I158" s="58"/>
    </row>
    <row r="159" spans="1:11" x14ac:dyDescent="0.25">
      <c r="A159" s="26">
        <v>158</v>
      </c>
      <c r="B159" t="s">
        <v>270</v>
      </c>
      <c r="C159" t="s">
        <v>680</v>
      </c>
      <c r="D159" t="s">
        <v>52</v>
      </c>
      <c r="E159" s="60">
        <v>37720</v>
      </c>
      <c r="F159" t="s">
        <v>681</v>
      </c>
    </row>
    <row r="160" spans="1:11" x14ac:dyDescent="0.25">
      <c r="A160" s="26">
        <v>159</v>
      </c>
      <c r="B160" t="s">
        <v>683</v>
      </c>
      <c r="C160" t="s">
        <v>684</v>
      </c>
      <c r="D160" t="s">
        <v>52</v>
      </c>
      <c r="E160" s="60">
        <v>37163</v>
      </c>
      <c r="F160" t="s">
        <v>53</v>
      </c>
      <c r="K160" t="str">
        <f t="shared" ref="K160" si="0">PROPER(C147)</f>
        <v>Imaz Perez De Arriluzea</v>
      </c>
    </row>
    <row r="161" spans="1:11" x14ac:dyDescent="0.25">
      <c r="A161" s="26">
        <v>160</v>
      </c>
      <c r="B161" t="s">
        <v>117</v>
      </c>
      <c r="C161" t="s">
        <v>687</v>
      </c>
      <c r="D161" t="s">
        <v>52</v>
      </c>
      <c r="E161" s="60">
        <v>30682</v>
      </c>
      <c r="F161" t="s">
        <v>53</v>
      </c>
      <c r="K161" t="str">
        <f t="shared" ref="K161" si="1">PROPER(C148)</f>
        <v>Natxiondo Elordi</v>
      </c>
    </row>
    <row r="162" spans="1:11" x14ac:dyDescent="0.25">
      <c r="A162" s="26">
        <v>161</v>
      </c>
      <c r="B162" t="s">
        <v>67</v>
      </c>
      <c r="C162" t="s">
        <v>689</v>
      </c>
      <c r="D162" t="s">
        <v>52</v>
      </c>
      <c r="E162" s="60">
        <v>36984</v>
      </c>
      <c r="F162" t="s">
        <v>53</v>
      </c>
      <c r="K162" t="str">
        <f t="shared" ref="K162" si="2">PROPER(C149)</f>
        <v>Lassa Toda</v>
      </c>
    </row>
    <row r="163" spans="1:11" x14ac:dyDescent="0.25">
      <c r="A163" s="26">
        <v>162</v>
      </c>
      <c r="B163" t="s">
        <v>848</v>
      </c>
      <c r="D163" t="s">
        <v>57</v>
      </c>
      <c r="E163" s="60"/>
      <c r="F163" t="s">
        <v>348</v>
      </c>
      <c r="K163" t="str">
        <f t="shared" ref="K163" si="3">PROPER(C150)</f>
        <v>Lassa Suescun</v>
      </c>
    </row>
    <row r="164" spans="1:11" x14ac:dyDescent="0.25">
      <c r="A164" s="26">
        <v>163</v>
      </c>
      <c r="B164" t="s">
        <v>653</v>
      </c>
      <c r="C164" t="s">
        <v>691</v>
      </c>
      <c r="D164" t="s">
        <v>52</v>
      </c>
      <c r="E164" s="60">
        <v>37044</v>
      </c>
      <c r="F164" t="s">
        <v>692</v>
      </c>
      <c r="K164" t="str">
        <f t="shared" ref="K164" si="4">PROPER(C151)</f>
        <v>Avello Iturriagagoitia</v>
      </c>
    </row>
    <row r="165" spans="1:11" x14ac:dyDescent="0.25">
      <c r="A165" s="26"/>
      <c r="E165" s="60"/>
      <c r="K165" t="str">
        <f t="shared" ref="K165" si="5">PROPER(C152)</f>
        <v>Ruiz Cabestany</v>
      </c>
    </row>
    <row r="166" spans="1:11" x14ac:dyDescent="0.25">
      <c r="A166" s="26"/>
      <c r="E166" s="60"/>
      <c r="K166" t="str">
        <f t="shared" ref="K166" si="6">PROPER(C153)</f>
        <v>Galarraga Lopez</v>
      </c>
    </row>
    <row r="167" spans="1:11" x14ac:dyDescent="0.25">
      <c r="A167" s="26"/>
      <c r="E167" s="60"/>
      <c r="K167" t="str">
        <f t="shared" ref="K167" si="7">PROPER(C154)</f>
        <v>Arregi Zubimendi</v>
      </c>
    </row>
    <row r="168" spans="1:11" x14ac:dyDescent="0.25">
      <c r="A168" s="26"/>
      <c r="E168" s="60"/>
      <c r="K168" t="str">
        <f t="shared" ref="K168" si="8">PROPER(C155)</f>
        <v>Lopez Unanua</v>
      </c>
    </row>
    <row r="169" spans="1:11" x14ac:dyDescent="0.25">
      <c r="A169" s="26"/>
      <c r="E169" s="60"/>
      <c r="K169" t="str">
        <f t="shared" ref="K169" si="9">PROPER(C156)</f>
        <v>Ranero Montes</v>
      </c>
    </row>
    <row r="170" spans="1:11" x14ac:dyDescent="0.25">
      <c r="A170" s="26"/>
      <c r="E170" s="60"/>
      <c r="K170" t="str">
        <f t="shared" ref="K170" si="10">PROPER(C157)</f>
        <v>Saez Insausti</v>
      </c>
    </row>
    <row r="171" spans="1:11" x14ac:dyDescent="0.25">
      <c r="A171" s="26"/>
      <c r="E171" s="60"/>
      <c r="K171" t="str">
        <f t="shared" ref="K171" si="11">PROPER(C158)</f>
        <v>Sanz Aranburu</v>
      </c>
    </row>
    <row r="172" spans="1:11" x14ac:dyDescent="0.25">
      <c r="A172" s="26"/>
      <c r="E172" s="60"/>
      <c r="K172" t="str">
        <f t="shared" ref="K172" si="12">PROPER(C159)</f>
        <v>Sanz Aranburu</v>
      </c>
    </row>
    <row r="173" spans="1:11" x14ac:dyDescent="0.25">
      <c r="A173" s="26"/>
      <c r="E173" s="60"/>
      <c r="K173" t="str">
        <f t="shared" ref="K173" si="13">PROPER(C160)</f>
        <v>Bendito Barrio</v>
      </c>
    </row>
    <row r="174" spans="1:11" x14ac:dyDescent="0.25">
      <c r="A174" s="26"/>
      <c r="E174" s="60"/>
      <c r="K174" t="str">
        <f t="shared" ref="K174" si="14">PROPER(C161)</f>
        <v>Fernandez De Retana</v>
      </c>
    </row>
    <row r="175" spans="1:11" x14ac:dyDescent="0.25">
      <c r="A175" s="26"/>
      <c r="E175" s="60"/>
      <c r="K175" t="str">
        <f t="shared" ref="K175" si="15">PROPER(C162)</f>
        <v>Hoyos Setien</v>
      </c>
    </row>
    <row r="176" spans="1:11" x14ac:dyDescent="0.25">
      <c r="A176" s="26"/>
      <c r="E176" s="60"/>
      <c r="K176" t="str">
        <f t="shared" ref="K176" si="16">PROPER(C163)</f>
        <v/>
      </c>
    </row>
    <row r="177" spans="1:11" x14ac:dyDescent="0.25">
      <c r="A177" s="26"/>
      <c r="E177" s="60"/>
      <c r="K177" t="str">
        <f t="shared" ref="K177" si="17">PROPER(C164)</f>
        <v>Azurmendi Cuenya</v>
      </c>
    </row>
    <row r="178" spans="1:11" x14ac:dyDescent="0.25">
      <c r="A178" s="26"/>
      <c r="E178" s="60"/>
      <c r="K178" t="str">
        <f t="shared" ref="K178" si="18">PROPER(C165)</f>
        <v/>
      </c>
    </row>
    <row r="179" spans="1:11" x14ac:dyDescent="0.25">
      <c r="A179" s="26"/>
      <c r="E179" s="60"/>
      <c r="K179" t="str">
        <f t="shared" ref="K179" si="19">PROPER(C166)</f>
        <v/>
      </c>
    </row>
    <row r="180" spans="1:11" x14ac:dyDescent="0.25">
      <c r="A180" s="26"/>
      <c r="E180" s="60"/>
      <c r="K180" t="str">
        <f t="shared" ref="K180" si="20">PROPER(C167)</f>
        <v/>
      </c>
    </row>
    <row r="181" spans="1:11" x14ac:dyDescent="0.25">
      <c r="A181" s="26"/>
      <c r="E181" s="60"/>
      <c r="K181" t="str">
        <f t="shared" ref="K181" si="21">PROPER(C168)</f>
        <v/>
      </c>
    </row>
    <row r="182" spans="1:11" x14ac:dyDescent="0.25">
      <c r="A182" s="26"/>
      <c r="E182" s="60"/>
      <c r="K182" t="str">
        <f t="shared" ref="K182" si="22">PROPER(C169)</f>
        <v/>
      </c>
    </row>
    <row r="183" spans="1:11" x14ac:dyDescent="0.25">
      <c r="A183" s="26"/>
      <c r="E183" s="60"/>
      <c r="K183" t="str">
        <f t="shared" ref="K183" si="23">PROPER(C170)</f>
        <v/>
      </c>
    </row>
    <row r="184" spans="1:11" x14ac:dyDescent="0.25">
      <c r="A184" s="26"/>
      <c r="E184" s="60"/>
      <c r="K184" t="str">
        <f t="shared" ref="K184" si="24">PROPER(C171)</f>
        <v/>
      </c>
    </row>
    <row r="185" spans="1:11" x14ac:dyDescent="0.25">
      <c r="A185" s="26"/>
      <c r="E185" s="60"/>
      <c r="K185" t="str">
        <f t="shared" ref="K185" si="25">PROPER(C172)</f>
        <v/>
      </c>
    </row>
    <row r="186" spans="1:11" x14ac:dyDescent="0.25">
      <c r="A186" s="26"/>
      <c r="E186" s="60"/>
      <c r="K186" t="str">
        <f t="shared" ref="K186" si="26">PROPER(C173)</f>
        <v/>
      </c>
    </row>
    <row r="187" spans="1:11" x14ac:dyDescent="0.25">
      <c r="A187" s="26"/>
      <c r="E187" s="60"/>
      <c r="K187" t="str">
        <f t="shared" ref="K187" si="27">PROPER(C174)</f>
        <v/>
      </c>
    </row>
    <row r="188" spans="1:11" x14ac:dyDescent="0.25">
      <c r="A188" s="26"/>
      <c r="E188" s="60"/>
      <c r="J188" t="str">
        <f t="shared" ref="J188:K188" si="28">PROPER(B175)</f>
        <v/>
      </c>
      <c r="K188" t="str">
        <f t="shared" si="28"/>
        <v/>
      </c>
    </row>
    <row r="189" spans="1:11" x14ac:dyDescent="0.25">
      <c r="A189" s="26"/>
      <c r="E189" s="60"/>
      <c r="J189" t="str">
        <f t="shared" ref="J189:K189" si="29">PROPER(B176)</f>
        <v/>
      </c>
      <c r="K189" t="str">
        <f t="shared" si="29"/>
        <v/>
      </c>
    </row>
    <row r="190" spans="1:11" x14ac:dyDescent="0.25">
      <c r="A190" s="27"/>
      <c r="B190" s="28"/>
      <c r="C190" s="28"/>
      <c r="D190" s="28"/>
      <c r="E190" s="61"/>
      <c r="F190" s="28"/>
      <c r="J190" t="str">
        <f t="shared" ref="J190:K190" si="30">PROPER(B177)</f>
        <v/>
      </c>
      <c r="K190" t="str">
        <f t="shared" si="30"/>
        <v/>
      </c>
    </row>
    <row r="191" spans="1:11" x14ac:dyDescent="0.25">
      <c r="A191" s="27"/>
      <c r="B191" s="28"/>
      <c r="C191" s="28"/>
      <c r="D191" s="28"/>
      <c r="E191" s="61"/>
      <c r="F191" s="28"/>
      <c r="J191" t="str">
        <f t="shared" ref="J191:K191" si="31">PROPER(B178)</f>
        <v/>
      </c>
      <c r="K191" t="str">
        <f t="shared" si="31"/>
        <v/>
      </c>
    </row>
    <row r="192" spans="1:11" x14ac:dyDescent="0.25">
      <c r="A192" s="27"/>
      <c r="B192" s="28"/>
      <c r="C192" s="28"/>
      <c r="D192" s="28"/>
      <c r="E192" s="61"/>
      <c r="F192" s="28"/>
      <c r="J192" t="str">
        <f t="shared" ref="J192:K192" si="32">PROPER(B179)</f>
        <v/>
      </c>
      <c r="K192" t="str">
        <f t="shared" si="32"/>
        <v/>
      </c>
    </row>
    <row r="193" spans="1:11" x14ac:dyDescent="0.25">
      <c r="A193" s="27"/>
      <c r="B193" s="28"/>
      <c r="C193" s="28"/>
      <c r="D193" s="28"/>
      <c r="E193" s="61"/>
      <c r="F193" s="28"/>
      <c r="J193" t="str">
        <f t="shared" ref="J193:K193" si="33">PROPER(B180)</f>
        <v/>
      </c>
      <c r="K193" t="str">
        <f t="shared" si="33"/>
        <v/>
      </c>
    </row>
    <row r="194" spans="1:11" x14ac:dyDescent="0.25">
      <c r="A194" s="27"/>
      <c r="B194" s="28"/>
      <c r="C194" s="28"/>
      <c r="D194" s="28"/>
      <c r="E194" s="61"/>
      <c r="F194" s="28"/>
      <c r="J194" t="str">
        <f t="shared" ref="J194:K194" si="34">PROPER(B181)</f>
        <v/>
      </c>
      <c r="K194" t="str">
        <f t="shared" si="34"/>
        <v/>
      </c>
    </row>
    <row r="195" spans="1:11" x14ac:dyDescent="0.25">
      <c r="A195" s="27"/>
      <c r="B195" s="28"/>
      <c r="C195" s="28"/>
      <c r="D195" s="28"/>
      <c r="E195" s="61"/>
      <c r="F195" s="28"/>
      <c r="J195" t="str">
        <f t="shared" ref="J195:K195" si="35">PROPER(B182)</f>
        <v/>
      </c>
      <c r="K195" t="str">
        <f t="shared" si="35"/>
        <v/>
      </c>
    </row>
    <row r="196" spans="1:11" x14ac:dyDescent="0.25">
      <c r="A196" s="27"/>
      <c r="B196" s="28"/>
      <c r="C196" s="28"/>
      <c r="D196" s="28"/>
      <c r="E196" s="61"/>
      <c r="F196" s="28"/>
      <c r="J196" t="str">
        <f t="shared" ref="J196:K196" si="36">PROPER(B183)</f>
        <v/>
      </c>
      <c r="K196" t="str">
        <f t="shared" si="36"/>
        <v/>
      </c>
    </row>
    <row r="197" spans="1:11" x14ac:dyDescent="0.25">
      <c r="A197" s="27"/>
      <c r="B197" s="28"/>
      <c r="C197" s="28"/>
      <c r="D197" s="28"/>
      <c r="E197" s="61"/>
      <c r="F197" s="28"/>
      <c r="J197" t="str">
        <f t="shared" ref="J197:K197" si="37">PROPER(B184)</f>
        <v/>
      </c>
      <c r="K197" t="str">
        <f t="shared" si="37"/>
        <v/>
      </c>
    </row>
    <row r="198" spans="1:11" x14ac:dyDescent="0.25">
      <c r="A198" s="27"/>
      <c r="B198" s="28"/>
      <c r="C198" s="28"/>
      <c r="D198" s="28"/>
      <c r="E198" s="61"/>
      <c r="F198" s="28"/>
      <c r="J198" t="str">
        <f t="shared" ref="J198:K198" si="38">PROPER(B185)</f>
        <v/>
      </c>
      <c r="K198" t="str">
        <f t="shared" si="38"/>
        <v/>
      </c>
    </row>
    <row r="199" spans="1:11" x14ac:dyDescent="0.25">
      <c r="A199" s="27"/>
      <c r="B199" s="28"/>
      <c r="C199" s="28"/>
      <c r="D199" s="28"/>
      <c r="E199" s="61"/>
      <c r="F199" s="28"/>
      <c r="J199" t="str">
        <f t="shared" ref="J199:K199" si="39">PROPER(B186)</f>
        <v/>
      </c>
      <c r="K199" t="str">
        <f t="shared" si="39"/>
        <v/>
      </c>
    </row>
    <row r="200" spans="1:11" x14ac:dyDescent="0.25">
      <c r="A200" s="27"/>
      <c r="B200" s="28"/>
      <c r="C200" s="28"/>
      <c r="D200" s="28"/>
      <c r="E200" s="61"/>
      <c r="F200" s="28"/>
      <c r="J200" t="str">
        <f t="shared" ref="J200:K200" si="40">PROPER(B187)</f>
        <v/>
      </c>
      <c r="K200" t="str">
        <f t="shared" si="40"/>
        <v/>
      </c>
    </row>
    <row r="201" spans="1:11" x14ac:dyDescent="0.25">
      <c r="A201" s="27"/>
      <c r="B201" s="28"/>
      <c r="C201" s="28"/>
      <c r="D201" s="28"/>
      <c r="E201" s="61"/>
      <c r="F201" s="28"/>
      <c r="J201" t="str">
        <f t="shared" ref="J201:K201" si="41">PROPER(B188)</f>
        <v/>
      </c>
      <c r="K201" t="str">
        <f t="shared" si="41"/>
        <v/>
      </c>
    </row>
    <row r="202" spans="1:11" x14ac:dyDescent="0.25">
      <c r="A202" s="27"/>
      <c r="B202" s="28"/>
      <c r="C202" s="28"/>
      <c r="D202" s="28"/>
      <c r="E202" s="61"/>
      <c r="F202" s="28"/>
      <c r="J202" t="str">
        <f t="shared" ref="J202:K202" si="42">PROPER(B189)</f>
        <v/>
      </c>
      <c r="K202" t="str">
        <f t="shared" si="42"/>
        <v/>
      </c>
    </row>
    <row r="203" spans="1:11" x14ac:dyDescent="0.25">
      <c r="A203" s="27"/>
      <c r="B203" s="28"/>
      <c r="C203" s="28"/>
      <c r="D203" s="28"/>
      <c r="E203" s="61"/>
      <c r="F203" s="28"/>
      <c r="J203" t="str">
        <f t="shared" ref="J203:K203" si="43">PROPER(B190)</f>
        <v/>
      </c>
      <c r="K203" t="str">
        <f t="shared" si="43"/>
        <v/>
      </c>
    </row>
    <row r="204" spans="1:11" x14ac:dyDescent="0.25">
      <c r="A204" s="27"/>
      <c r="B204" s="28"/>
      <c r="C204" s="28"/>
      <c r="D204" s="28"/>
      <c r="E204" s="61"/>
      <c r="F204" s="28"/>
      <c r="J204" t="str">
        <f t="shared" ref="J204:K204" si="44">PROPER(B191)</f>
        <v/>
      </c>
      <c r="K204" t="str">
        <f t="shared" si="44"/>
        <v/>
      </c>
    </row>
    <row r="205" spans="1:11" x14ac:dyDescent="0.25">
      <c r="A205" s="27"/>
      <c r="B205" s="28"/>
      <c r="C205" s="28"/>
      <c r="D205" s="28"/>
      <c r="E205" s="61"/>
      <c r="F205" s="28"/>
      <c r="J205" t="str">
        <f t="shared" ref="J205:K205" si="45">PROPER(B192)</f>
        <v/>
      </c>
      <c r="K205" t="str">
        <f t="shared" si="45"/>
        <v/>
      </c>
    </row>
    <row r="206" spans="1:11" x14ac:dyDescent="0.25">
      <c r="A206" s="27"/>
      <c r="B206" s="28"/>
      <c r="C206" s="28"/>
      <c r="D206" s="28"/>
      <c r="E206" s="61"/>
      <c r="F206" s="28"/>
      <c r="J206" t="str">
        <f t="shared" ref="J206:K206" si="46">PROPER(B193)</f>
        <v/>
      </c>
      <c r="K206" t="str">
        <f t="shared" si="46"/>
        <v/>
      </c>
    </row>
    <row r="207" spans="1:11" x14ac:dyDescent="0.25">
      <c r="A207" s="27"/>
      <c r="B207" s="28"/>
      <c r="C207" s="28"/>
      <c r="D207" s="28"/>
      <c r="E207" s="61"/>
      <c r="F207" s="28"/>
      <c r="J207" t="str">
        <f t="shared" ref="J207:K207" si="47">PROPER(B194)</f>
        <v/>
      </c>
      <c r="K207" t="str">
        <f t="shared" si="47"/>
        <v/>
      </c>
    </row>
    <row r="208" spans="1:11" x14ac:dyDescent="0.25">
      <c r="A208" s="27"/>
      <c r="B208" s="28"/>
      <c r="C208" s="28"/>
      <c r="D208" s="28"/>
      <c r="E208" s="61"/>
      <c r="F208" s="28"/>
      <c r="J208" t="str">
        <f t="shared" ref="J208:K208" si="48">PROPER(B195)</f>
        <v/>
      </c>
      <c r="K208" t="str">
        <f t="shared" si="48"/>
        <v/>
      </c>
    </row>
    <row r="209" spans="1:11" x14ac:dyDescent="0.25">
      <c r="A209" s="27"/>
      <c r="B209" s="28"/>
      <c r="C209" s="28"/>
      <c r="D209" s="28"/>
      <c r="E209" s="61"/>
      <c r="F209" s="28"/>
      <c r="J209" t="str">
        <f t="shared" ref="J209:K209" si="49">PROPER(B196)</f>
        <v/>
      </c>
      <c r="K209" t="str">
        <f t="shared" si="49"/>
        <v/>
      </c>
    </row>
    <row r="210" spans="1:11" x14ac:dyDescent="0.25">
      <c r="A210" s="27"/>
      <c r="B210" s="28"/>
      <c r="C210" s="28"/>
      <c r="D210" s="28"/>
      <c r="E210" s="61"/>
      <c r="F210" s="28"/>
      <c r="J210" t="str">
        <f t="shared" ref="J210:K210" si="50">PROPER(B197)</f>
        <v/>
      </c>
      <c r="K210" t="str">
        <f t="shared" si="50"/>
        <v/>
      </c>
    </row>
    <row r="211" spans="1:11" x14ac:dyDescent="0.25">
      <c r="A211" s="27"/>
      <c r="B211" s="28"/>
      <c r="C211" s="28"/>
      <c r="D211" s="28"/>
      <c r="E211" s="61"/>
      <c r="F211" s="28"/>
      <c r="J211" t="str">
        <f t="shared" ref="J211:K211" si="51">PROPER(B198)</f>
        <v/>
      </c>
      <c r="K211" t="str">
        <f t="shared" si="51"/>
        <v/>
      </c>
    </row>
    <row r="212" spans="1:11" x14ac:dyDescent="0.25">
      <c r="A212" s="27"/>
      <c r="B212" s="28"/>
      <c r="C212" s="28"/>
      <c r="D212" s="28"/>
      <c r="E212" s="61"/>
      <c r="F212" s="28"/>
      <c r="J212" t="str">
        <f t="shared" ref="J212:K212" si="52">PROPER(B199)</f>
        <v/>
      </c>
      <c r="K212" t="str">
        <f t="shared" si="52"/>
        <v/>
      </c>
    </row>
    <row r="213" spans="1:11" x14ac:dyDescent="0.25">
      <c r="A213" s="27"/>
      <c r="B213" s="28"/>
      <c r="C213" s="28"/>
      <c r="D213" s="28"/>
      <c r="E213" s="61"/>
      <c r="F213" s="28"/>
      <c r="J213" t="str">
        <f t="shared" ref="J213:K213" si="53">PROPER(B200)</f>
        <v/>
      </c>
      <c r="K213" t="str">
        <f t="shared" si="53"/>
        <v/>
      </c>
    </row>
    <row r="214" spans="1:11" x14ac:dyDescent="0.25">
      <c r="A214" s="27"/>
      <c r="B214" s="28"/>
      <c r="C214" s="28"/>
      <c r="D214" s="28"/>
      <c r="E214" s="61"/>
      <c r="F214" s="28"/>
      <c r="J214" t="str">
        <f t="shared" ref="J214:K214" si="54">PROPER(B201)</f>
        <v/>
      </c>
      <c r="K214" t="str">
        <f t="shared" si="54"/>
        <v/>
      </c>
    </row>
    <row r="215" spans="1:11" x14ac:dyDescent="0.25">
      <c r="A215" s="27"/>
      <c r="B215" s="28"/>
      <c r="C215" s="28"/>
      <c r="D215" s="28"/>
      <c r="E215" s="61"/>
      <c r="F215" s="28"/>
      <c r="J215" t="str">
        <f t="shared" ref="J215:K215" si="55">PROPER(B202)</f>
        <v/>
      </c>
      <c r="K215" t="str">
        <f t="shared" si="55"/>
        <v/>
      </c>
    </row>
    <row r="216" spans="1:11" x14ac:dyDescent="0.25">
      <c r="A216" s="27"/>
      <c r="B216" s="28"/>
      <c r="C216" s="28"/>
      <c r="D216" s="28"/>
      <c r="E216" s="61"/>
      <c r="F216" s="28"/>
      <c r="J216" t="str">
        <f t="shared" ref="J216:K216" si="56">PROPER(B203)</f>
        <v/>
      </c>
      <c r="K216" t="str">
        <f t="shared" si="56"/>
        <v/>
      </c>
    </row>
    <row r="217" spans="1:11" x14ac:dyDescent="0.25">
      <c r="A217" s="27"/>
      <c r="B217" s="28"/>
      <c r="C217" s="28"/>
      <c r="D217" s="28"/>
      <c r="E217" s="61"/>
      <c r="F217" s="28"/>
      <c r="J217" t="str">
        <f t="shared" ref="J217:K217" si="57">PROPER(B204)</f>
        <v/>
      </c>
      <c r="K217" t="str">
        <f t="shared" si="57"/>
        <v/>
      </c>
    </row>
    <row r="218" spans="1:11" x14ac:dyDescent="0.25">
      <c r="A218" s="27"/>
      <c r="B218" s="28"/>
      <c r="C218" s="28"/>
      <c r="D218" s="28"/>
      <c r="E218" s="61"/>
      <c r="F218" s="28"/>
      <c r="J218" t="str">
        <f t="shared" ref="J218:K218" si="58">PROPER(B205)</f>
        <v/>
      </c>
      <c r="K218" t="str">
        <f t="shared" si="58"/>
        <v/>
      </c>
    </row>
    <row r="219" spans="1:11" x14ac:dyDescent="0.25">
      <c r="A219" s="27"/>
      <c r="B219" s="28"/>
      <c r="C219" s="28"/>
      <c r="D219" s="28"/>
      <c r="E219" s="61"/>
      <c r="F219" s="28"/>
      <c r="J219" t="str">
        <f t="shared" ref="J219:K219" si="59">PROPER(B206)</f>
        <v/>
      </c>
      <c r="K219" t="str">
        <f t="shared" si="59"/>
        <v/>
      </c>
    </row>
    <row r="220" spans="1:11" x14ac:dyDescent="0.25">
      <c r="A220" s="27"/>
      <c r="B220" s="28"/>
      <c r="C220" s="28"/>
      <c r="D220" s="28"/>
      <c r="E220" s="61"/>
      <c r="F220" s="28"/>
      <c r="J220" t="str">
        <f t="shared" ref="J220:K220" si="60">PROPER(B207)</f>
        <v/>
      </c>
      <c r="K220" t="str">
        <f t="shared" si="60"/>
        <v/>
      </c>
    </row>
    <row r="221" spans="1:11" x14ac:dyDescent="0.25">
      <c r="A221" s="27"/>
      <c r="B221" s="28"/>
      <c r="C221" s="28"/>
      <c r="D221" s="28"/>
      <c r="E221" s="61"/>
      <c r="F221" s="28"/>
      <c r="J221" t="str">
        <f t="shared" ref="J221:K221" si="61">PROPER(B208)</f>
        <v/>
      </c>
      <c r="K221" t="str">
        <f t="shared" si="61"/>
        <v/>
      </c>
    </row>
    <row r="222" spans="1:11" x14ac:dyDescent="0.25">
      <c r="A222" s="27"/>
      <c r="B222" s="28"/>
      <c r="C222" s="28"/>
      <c r="D222" s="28"/>
      <c r="E222" s="61"/>
      <c r="F222" s="28"/>
      <c r="J222" t="str">
        <f t="shared" ref="J222:K222" si="62">PROPER(B209)</f>
        <v/>
      </c>
      <c r="K222" t="str">
        <f t="shared" si="62"/>
        <v/>
      </c>
    </row>
    <row r="223" spans="1:11" x14ac:dyDescent="0.25">
      <c r="A223" s="27"/>
      <c r="B223" s="28"/>
      <c r="C223" s="28"/>
      <c r="D223" s="28"/>
      <c r="E223" s="61"/>
      <c r="F223" s="28"/>
      <c r="J223" t="str">
        <f t="shared" ref="J223:K223" si="63">PROPER(B210)</f>
        <v/>
      </c>
      <c r="K223" t="str">
        <f t="shared" si="63"/>
        <v/>
      </c>
    </row>
    <row r="224" spans="1:11" x14ac:dyDescent="0.25">
      <c r="A224" s="27"/>
      <c r="B224" s="28"/>
      <c r="C224" s="28"/>
      <c r="D224" s="28"/>
      <c r="E224" s="61"/>
      <c r="F224" s="28"/>
      <c r="J224" t="str">
        <f t="shared" ref="J224:K224" si="64">PROPER(B211)</f>
        <v/>
      </c>
      <c r="K224" t="str">
        <f t="shared" si="64"/>
        <v/>
      </c>
    </row>
    <row r="225" spans="1:11" x14ac:dyDescent="0.25">
      <c r="A225" s="27"/>
      <c r="B225" s="28"/>
      <c r="C225" s="28"/>
      <c r="D225" s="28"/>
      <c r="E225" s="61"/>
      <c r="F225" s="28"/>
      <c r="J225" t="str">
        <f t="shared" ref="J225:K225" si="65">PROPER(B212)</f>
        <v/>
      </c>
      <c r="K225" t="str">
        <f t="shared" si="65"/>
        <v/>
      </c>
    </row>
    <row r="226" spans="1:11" x14ac:dyDescent="0.25">
      <c r="A226" s="27"/>
      <c r="B226" s="28"/>
      <c r="C226" s="28"/>
      <c r="D226" s="28"/>
      <c r="E226" s="61"/>
      <c r="F226" s="28"/>
      <c r="J226" t="str">
        <f t="shared" ref="J226:K226" si="66">PROPER(B213)</f>
        <v/>
      </c>
      <c r="K226" t="str">
        <f t="shared" si="66"/>
        <v/>
      </c>
    </row>
    <row r="227" spans="1:11" x14ac:dyDescent="0.25">
      <c r="A227" s="27"/>
      <c r="B227" s="28"/>
      <c r="C227" s="28"/>
      <c r="D227" s="28"/>
      <c r="E227" s="61"/>
      <c r="F227" s="28"/>
      <c r="J227" t="str">
        <f t="shared" ref="J227:K227" si="67">PROPER(B214)</f>
        <v/>
      </c>
      <c r="K227" t="str">
        <f t="shared" si="67"/>
        <v/>
      </c>
    </row>
    <row r="228" spans="1:11" x14ac:dyDescent="0.25">
      <c r="A228" s="27"/>
      <c r="B228" s="28"/>
      <c r="C228" s="28"/>
      <c r="D228" s="28"/>
      <c r="E228" s="61"/>
      <c r="F228" s="28"/>
      <c r="J228" t="str">
        <f t="shared" ref="J228:K228" si="68">PROPER(B215)</f>
        <v/>
      </c>
      <c r="K228" t="str">
        <f t="shared" si="68"/>
        <v/>
      </c>
    </row>
    <row r="229" spans="1:11" x14ac:dyDescent="0.25">
      <c r="A229" s="27"/>
      <c r="B229" s="28"/>
      <c r="C229" s="28"/>
      <c r="D229" s="28"/>
      <c r="E229" s="61"/>
      <c r="F229" s="28"/>
      <c r="J229" t="str">
        <f t="shared" ref="J229:K229" si="69">PROPER(B216)</f>
        <v/>
      </c>
      <c r="K229" t="str">
        <f t="shared" si="69"/>
        <v/>
      </c>
    </row>
    <row r="230" spans="1:11" x14ac:dyDescent="0.25">
      <c r="A230" s="27"/>
      <c r="B230" s="28"/>
      <c r="C230" s="28"/>
      <c r="D230" s="28"/>
      <c r="E230" s="61"/>
      <c r="F230" s="28"/>
      <c r="J230" t="str">
        <f t="shared" ref="J230:K230" si="70">PROPER(B217)</f>
        <v/>
      </c>
      <c r="K230" t="str">
        <f t="shared" si="70"/>
        <v/>
      </c>
    </row>
    <row r="231" spans="1:11" x14ac:dyDescent="0.25">
      <c r="A231" s="27"/>
      <c r="B231" s="28"/>
      <c r="C231" s="28"/>
      <c r="D231" s="28"/>
      <c r="E231" s="61"/>
      <c r="F231" s="28"/>
      <c r="J231" t="str">
        <f t="shared" ref="J231:K231" si="71">PROPER(B218)</f>
        <v/>
      </c>
      <c r="K231" t="str">
        <f t="shared" si="71"/>
        <v/>
      </c>
    </row>
    <row r="232" spans="1:11" x14ac:dyDescent="0.25">
      <c r="A232" s="27"/>
      <c r="B232" s="28"/>
      <c r="C232" s="28"/>
      <c r="D232" s="28"/>
      <c r="E232" s="61"/>
      <c r="F232" s="28"/>
      <c r="J232" t="str">
        <f t="shared" ref="J232:K232" si="72">PROPER(B219)</f>
        <v/>
      </c>
      <c r="K232" t="str">
        <f t="shared" si="72"/>
        <v/>
      </c>
    </row>
    <row r="233" spans="1:11" x14ac:dyDescent="0.25">
      <c r="A233" s="27"/>
      <c r="B233" s="28"/>
      <c r="C233" s="28"/>
      <c r="D233" s="28"/>
      <c r="E233" s="61"/>
      <c r="F233" s="28"/>
      <c r="J233" t="str">
        <f t="shared" ref="J233:K233" si="73">PROPER(B220)</f>
        <v/>
      </c>
      <c r="K233" t="str">
        <f t="shared" si="73"/>
        <v/>
      </c>
    </row>
    <row r="234" spans="1:11" x14ac:dyDescent="0.25">
      <c r="A234" s="27"/>
      <c r="B234" s="28"/>
      <c r="C234" s="28"/>
      <c r="D234" s="28"/>
      <c r="E234" s="61"/>
      <c r="F234" s="28"/>
      <c r="J234" t="str">
        <f t="shared" ref="J234:K234" si="74">PROPER(B221)</f>
        <v/>
      </c>
      <c r="K234" t="str">
        <f t="shared" si="74"/>
        <v/>
      </c>
    </row>
    <row r="235" spans="1:11" x14ac:dyDescent="0.25">
      <c r="A235" s="27"/>
      <c r="B235" s="28"/>
      <c r="C235" s="28"/>
      <c r="D235" s="28"/>
      <c r="E235" s="61"/>
      <c r="F235" s="28"/>
      <c r="J235" t="str">
        <f t="shared" ref="J235:K235" si="75">PROPER(B222)</f>
        <v/>
      </c>
      <c r="K235" t="str">
        <f t="shared" si="75"/>
        <v/>
      </c>
    </row>
    <row r="236" spans="1:11" x14ac:dyDescent="0.25">
      <c r="A236" s="27"/>
      <c r="B236" s="28"/>
      <c r="C236" s="28"/>
      <c r="D236" s="28"/>
      <c r="E236" s="61"/>
      <c r="F236" s="28"/>
      <c r="J236" t="str">
        <f t="shared" ref="J236:K236" si="76">PROPER(B223)</f>
        <v/>
      </c>
      <c r="K236" t="str">
        <f t="shared" si="76"/>
        <v/>
      </c>
    </row>
    <row r="237" spans="1:11" x14ac:dyDescent="0.25">
      <c r="A237" s="27"/>
      <c r="B237" s="28"/>
      <c r="C237" s="28"/>
      <c r="D237" s="28"/>
      <c r="E237" s="61"/>
      <c r="F237" s="28"/>
      <c r="J237" t="str">
        <f t="shared" ref="J237:K237" si="77">PROPER(B224)</f>
        <v/>
      </c>
      <c r="K237" t="str">
        <f t="shared" si="77"/>
        <v/>
      </c>
    </row>
    <row r="238" spans="1:11" x14ac:dyDescent="0.25">
      <c r="A238" s="27"/>
      <c r="B238" s="28"/>
      <c r="C238" s="28"/>
      <c r="D238" s="28"/>
      <c r="E238" s="61"/>
      <c r="F238" s="28"/>
      <c r="J238" t="str">
        <f t="shared" ref="J238:K238" si="78">PROPER(B225)</f>
        <v/>
      </c>
      <c r="K238" t="str">
        <f t="shared" si="78"/>
        <v/>
      </c>
    </row>
    <row r="239" spans="1:11" x14ac:dyDescent="0.25">
      <c r="A239" s="27"/>
      <c r="B239" s="28"/>
      <c r="C239" s="28"/>
      <c r="D239" s="28"/>
      <c r="E239" s="61"/>
      <c r="F239" s="28"/>
      <c r="J239" t="str">
        <f t="shared" ref="J239:K239" si="79">PROPER(B226)</f>
        <v/>
      </c>
      <c r="K239" t="str">
        <f t="shared" si="79"/>
        <v/>
      </c>
    </row>
    <row r="240" spans="1:11" x14ac:dyDescent="0.25">
      <c r="A240" s="27"/>
      <c r="B240" s="28"/>
      <c r="C240" s="28"/>
      <c r="D240" s="28"/>
      <c r="E240" s="61"/>
      <c r="F240" s="28"/>
      <c r="J240" t="str">
        <f t="shared" ref="J240:K240" si="80">PROPER(B227)</f>
        <v/>
      </c>
      <c r="K240" t="str">
        <f t="shared" si="80"/>
        <v/>
      </c>
    </row>
    <row r="241" spans="1:11" x14ac:dyDescent="0.25">
      <c r="A241" s="27"/>
      <c r="B241" s="28"/>
      <c r="C241" s="28"/>
      <c r="D241" s="28"/>
      <c r="E241" s="61"/>
      <c r="F241" s="28"/>
      <c r="J241" t="str">
        <f t="shared" ref="J241:K241" si="81">PROPER(B228)</f>
        <v/>
      </c>
      <c r="K241" t="str">
        <f t="shared" si="81"/>
        <v/>
      </c>
    </row>
    <row r="242" spans="1:11" x14ac:dyDescent="0.25">
      <c r="A242" s="27"/>
      <c r="B242" s="28"/>
      <c r="C242" s="28"/>
      <c r="D242" s="28"/>
      <c r="E242" s="61"/>
      <c r="F242" s="28"/>
      <c r="J242" t="str">
        <f t="shared" ref="J242:K242" si="82">PROPER(B229)</f>
        <v/>
      </c>
      <c r="K242" t="str">
        <f t="shared" si="82"/>
        <v/>
      </c>
    </row>
    <row r="243" spans="1:11" x14ac:dyDescent="0.25">
      <c r="A243" s="27"/>
      <c r="B243" s="28"/>
      <c r="C243" s="28"/>
      <c r="D243" s="28"/>
      <c r="E243" s="61"/>
      <c r="F243" s="28"/>
      <c r="J243" t="str">
        <f t="shared" ref="J243:K243" si="83">PROPER(B230)</f>
        <v/>
      </c>
      <c r="K243" t="str">
        <f t="shared" si="83"/>
        <v/>
      </c>
    </row>
    <row r="244" spans="1:11" x14ac:dyDescent="0.25">
      <c r="A244" s="27"/>
      <c r="B244" s="28"/>
      <c r="C244" s="28"/>
      <c r="D244" s="28"/>
      <c r="E244" s="61"/>
      <c r="F244" s="28"/>
      <c r="J244" t="str">
        <f t="shared" ref="J244:K244" si="84">PROPER(B231)</f>
        <v/>
      </c>
      <c r="K244" t="str">
        <f t="shared" si="84"/>
        <v/>
      </c>
    </row>
    <row r="245" spans="1:11" x14ac:dyDescent="0.25">
      <c r="A245" s="27"/>
      <c r="B245" s="28"/>
      <c r="C245" s="28"/>
      <c r="D245" s="28"/>
      <c r="E245" s="61"/>
      <c r="F245" s="28"/>
      <c r="J245" t="str">
        <f t="shared" ref="J245:K245" si="85">PROPER(B232)</f>
        <v/>
      </c>
      <c r="K245" t="str">
        <f t="shared" si="85"/>
        <v/>
      </c>
    </row>
    <row r="246" spans="1:11" x14ac:dyDescent="0.25">
      <c r="A246" s="27"/>
      <c r="B246" s="28"/>
      <c r="C246" s="28"/>
      <c r="D246" s="28"/>
      <c r="E246" s="61"/>
      <c r="F246" s="28"/>
      <c r="J246" t="str">
        <f t="shared" ref="J246:K246" si="86">PROPER(B233)</f>
        <v/>
      </c>
      <c r="K246" t="str">
        <f t="shared" si="86"/>
        <v/>
      </c>
    </row>
    <row r="247" spans="1:11" x14ac:dyDescent="0.25">
      <c r="A247" s="27"/>
      <c r="B247" s="28"/>
      <c r="C247" s="28"/>
      <c r="D247" s="28"/>
      <c r="E247" s="61"/>
      <c r="F247" s="28"/>
      <c r="J247" t="str">
        <f t="shared" ref="J247:K247" si="87">PROPER(B234)</f>
        <v/>
      </c>
      <c r="K247" t="str">
        <f t="shared" si="87"/>
        <v/>
      </c>
    </row>
    <row r="248" spans="1:11" x14ac:dyDescent="0.25">
      <c r="A248" s="27"/>
      <c r="B248" s="28"/>
      <c r="C248" s="28"/>
      <c r="D248" s="28"/>
      <c r="E248" s="61"/>
      <c r="F248" s="28"/>
    </row>
    <row r="249" spans="1:11" x14ac:dyDescent="0.25">
      <c r="A249" s="27"/>
      <c r="B249" s="28"/>
      <c r="C249" s="28"/>
      <c r="D249" s="28"/>
      <c r="E249" s="61"/>
      <c r="F249" s="28"/>
    </row>
    <row r="250" spans="1:11" x14ac:dyDescent="0.25">
      <c r="A250" s="27"/>
      <c r="B250" s="28"/>
      <c r="C250" s="28"/>
      <c r="D250" s="28"/>
      <c r="E250" s="61"/>
      <c r="F250" s="28"/>
    </row>
    <row r="251" spans="1:11" x14ac:dyDescent="0.25">
      <c r="A251" s="27"/>
      <c r="B251" s="28"/>
      <c r="C251" s="28"/>
      <c r="D251" s="28"/>
      <c r="E251" s="61"/>
      <c r="F251" s="28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5" tint="-0.249977111117893"/>
  </sheetPr>
  <dimension ref="A1:O145"/>
  <sheetViews>
    <sheetView workbookViewId="0">
      <selection activeCell="K21" sqref="K21"/>
    </sheetView>
  </sheetViews>
  <sheetFormatPr baseColWidth="10" defaultColWidth="9.140625" defaultRowHeight="15" x14ac:dyDescent="0.25"/>
  <cols>
    <col min="1" max="1" width="5.5703125" style="79" customWidth="1"/>
    <col min="2" max="2" width="9.85546875" style="70" customWidth="1"/>
    <col min="3" max="3" width="37.42578125" customWidth="1"/>
    <col min="4" max="4" width="8.28515625" customWidth="1"/>
    <col min="5" max="5" width="12.140625" customWidth="1"/>
    <col min="6" max="6" width="6.140625" customWidth="1"/>
    <col min="7" max="7" width="31.28515625" customWidth="1"/>
    <col min="8" max="8" width="7" hidden="1" customWidth="1"/>
    <col min="9" max="9" width="32" customWidth="1"/>
  </cols>
  <sheetData>
    <row r="1" spans="1:15" ht="30.75" customHeight="1" x14ac:dyDescent="0.25">
      <c r="A1" s="85" t="s">
        <v>638</v>
      </c>
      <c r="B1" s="85"/>
      <c r="C1" s="85"/>
      <c r="D1" s="85"/>
      <c r="E1" s="85"/>
      <c r="F1" s="85"/>
      <c r="G1" s="85"/>
      <c r="H1" s="85"/>
    </row>
    <row r="2" spans="1:15" x14ac:dyDescent="0.25">
      <c r="A2" s="78" t="s">
        <v>27</v>
      </c>
      <c r="B2" s="69" t="s">
        <v>26</v>
      </c>
      <c r="C2" s="15" t="s">
        <v>21</v>
      </c>
      <c r="D2" s="15" t="s">
        <v>20</v>
      </c>
      <c r="E2" s="15" t="s">
        <v>23</v>
      </c>
      <c r="F2" s="15" t="s">
        <v>28</v>
      </c>
      <c r="G2" s="15" t="s">
        <v>25</v>
      </c>
      <c r="H2" s="15" t="s">
        <v>30</v>
      </c>
    </row>
    <row r="3" spans="1:15" x14ac:dyDescent="0.25">
      <c r="A3" s="77">
        <v>1</v>
      </c>
      <c r="B3" t="s">
        <v>796</v>
      </c>
      <c r="C3" t="s">
        <v>567</v>
      </c>
      <c r="D3">
        <v>127</v>
      </c>
      <c r="E3">
        <v>1996</v>
      </c>
      <c r="F3" t="s">
        <v>6</v>
      </c>
      <c r="G3" t="s">
        <v>434</v>
      </c>
      <c r="H3" t="s">
        <v>139</v>
      </c>
      <c r="I3" s="48"/>
      <c r="J3" s="43"/>
      <c r="K3" s="41"/>
      <c r="L3" s="41"/>
      <c r="M3" s="42"/>
      <c r="N3" s="42"/>
      <c r="O3" s="41"/>
    </row>
    <row r="4" spans="1:15" x14ac:dyDescent="0.25">
      <c r="A4" s="77">
        <v>2</v>
      </c>
      <c r="B4" t="s">
        <v>802</v>
      </c>
      <c r="C4" t="s">
        <v>562</v>
      </c>
      <c r="D4">
        <v>13</v>
      </c>
      <c r="E4">
        <v>2000</v>
      </c>
      <c r="F4" t="s">
        <v>6</v>
      </c>
      <c r="G4" t="s">
        <v>253</v>
      </c>
      <c r="H4" t="s">
        <v>139</v>
      </c>
      <c r="I4" s="48"/>
      <c r="J4" s="43"/>
      <c r="K4" s="41"/>
      <c r="L4" s="41"/>
      <c r="M4" s="42"/>
      <c r="N4" s="42"/>
      <c r="O4" s="41"/>
    </row>
    <row r="5" spans="1:15" x14ac:dyDescent="0.25">
      <c r="A5" s="77">
        <v>3</v>
      </c>
      <c r="B5" t="s">
        <v>807</v>
      </c>
      <c r="C5" t="s">
        <v>568</v>
      </c>
      <c r="D5">
        <v>130</v>
      </c>
      <c r="E5">
        <v>2002</v>
      </c>
      <c r="F5" t="s">
        <v>6</v>
      </c>
      <c r="G5" t="s">
        <v>53</v>
      </c>
      <c r="H5" t="s">
        <v>139</v>
      </c>
      <c r="I5" s="48"/>
      <c r="J5" s="43"/>
      <c r="K5" s="41"/>
      <c r="L5" s="41"/>
      <c r="M5" s="42"/>
      <c r="N5" s="42"/>
      <c r="O5" s="41"/>
    </row>
    <row r="6" spans="1:15" x14ac:dyDescent="0.25">
      <c r="A6" s="77">
        <v>4</v>
      </c>
      <c r="B6" t="s">
        <v>814</v>
      </c>
      <c r="C6" t="s">
        <v>566</v>
      </c>
      <c r="D6">
        <v>124</v>
      </c>
      <c r="E6">
        <v>1997</v>
      </c>
      <c r="F6" t="s">
        <v>6</v>
      </c>
      <c r="G6" t="s">
        <v>348</v>
      </c>
      <c r="H6" t="s">
        <v>139</v>
      </c>
      <c r="I6" s="48"/>
      <c r="J6" s="43"/>
      <c r="K6" s="41"/>
      <c r="L6" s="41"/>
      <c r="M6" s="42"/>
      <c r="N6" s="42"/>
      <c r="O6" s="41"/>
    </row>
    <row r="7" spans="1:15" x14ac:dyDescent="0.25">
      <c r="A7" s="77">
        <v>5</v>
      </c>
      <c r="B7" t="s">
        <v>827</v>
      </c>
      <c r="C7" t="s">
        <v>565</v>
      </c>
      <c r="D7">
        <v>113</v>
      </c>
      <c r="E7">
        <v>1991</v>
      </c>
      <c r="F7" t="s">
        <v>6</v>
      </c>
      <c r="G7" t="s">
        <v>53</v>
      </c>
      <c r="H7" t="s">
        <v>139</v>
      </c>
      <c r="I7" s="48"/>
      <c r="J7" s="43"/>
      <c r="K7" s="41"/>
      <c r="L7" s="41"/>
      <c r="M7" s="42"/>
      <c r="N7" s="42"/>
      <c r="O7" s="41"/>
    </row>
    <row r="8" spans="1:15" x14ac:dyDescent="0.25">
      <c r="A8" s="77">
        <v>6</v>
      </c>
      <c r="B8" t="s">
        <v>828</v>
      </c>
      <c r="C8" t="s">
        <v>564</v>
      </c>
      <c r="D8">
        <v>112</v>
      </c>
      <c r="E8">
        <v>1992</v>
      </c>
      <c r="F8" t="s">
        <v>6</v>
      </c>
      <c r="G8" t="s">
        <v>53</v>
      </c>
      <c r="H8" t="s">
        <v>139</v>
      </c>
      <c r="I8" s="48"/>
      <c r="J8" s="47"/>
      <c r="K8" s="45"/>
      <c r="L8" s="45"/>
      <c r="M8" s="46"/>
      <c r="N8" s="46"/>
      <c r="O8" s="45"/>
    </row>
    <row r="9" spans="1:15" x14ac:dyDescent="0.25">
      <c r="A9" s="77">
        <v>7</v>
      </c>
      <c r="B9" t="s">
        <v>832</v>
      </c>
      <c r="C9" t="s">
        <v>563</v>
      </c>
      <c r="D9">
        <v>91</v>
      </c>
      <c r="E9">
        <v>1990</v>
      </c>
      <c r="F9" t="s">
        <v>6</v>
      </c>
      <c r="G9" t="s">
        <v>439</v>
      </c>
      <c r="H9" t="s">
        <v>139</v>
      </c>
    </row>
    <row r="10" spans="1:15" ht="15.75" thickBot="1" x14ac:dyDescent="0.3">
      <c r="A10" s="77">
        <v>8</v>
      </c>
      <c r="B10"/>
    </row>
    <row r="11" spans="1:15" x14ac:dyDescent="0.25">
      <c r="A11" s="77">
        <v>9</v>
      </c>
      <c r="B11"/>
    </row>
    <row r="12" spans="1:15" x14ac:dyDescent="0.25">
      <c r="A12" s="77">
        <v>10</v>
      </c>
    </row>
    <row r="13" spans="1:15" x14ac:dyDescent="0.25">
      <c r="A13" s="77">
        <v>11</v>
      </c>
    </row>
    <row r="14" spans="1:15" x14ac:dyDescent="0.25">
      <c r="A14" s="77">
        <v>12</v>
      </c>
    </row>
    <row r="15" spans="1:15" x14ac:dyDescent="0.25">
      <c r="A15" s="77">
        <v>13</v>
      </c>
    </row>
    <row r="16" spans="1:15" x14ac:dyDescent="0.25">
      <c r="A16" s="77">
        <v>14</v>
      </c>
    </row>
    <row r="17" spans="1:1" x14ac:dyDescent="0.25">
      <c r="A17" s="77">
        <v>15</v>
      </c>
    </row>
    <row r="18" spans="1:1" x14ac:dyDescent="0.25">
      <c r="A18" s="77"/>
    </row>
    <row r="19" spans="1:1" x14ac:dyDescent="0.25">
      <c r="A19" s="77"/>
    </row>
    <row r="20" spans="1:1" x14ac:dyDescent="0.25">
      <c r="A20" s="77"/>
    </row>
    <row r="21" spans="1:1" x14ac:dyDescent="0.25">
      <c r="A21" s="77"/>
    </row>
    <row r="22" spans="1:1" x14ac:dyDescent="0.25">
      <c r="A22" s="77"/>
    </row>
    <row r="23" spans="1:1" x14ac:dyDescent="0.25">
      <c r="A23" s="77"/>
    </row>
    <row r="24" spans="1:1" x14ac:dyDescent="0.25">
      <c r="A24" s="77"/>
    </row>
    <row r="25" spans="1:1" x14ac:dyDescent="0.25">
      <c r="A25" s="77"/>
    </row>
    <row r="26" spans="1:1" x14ac:dyDescent="0.25">
      <c r="A26" s="77"/>
    </row>
    <row r="27" spans="1:1" x14ac:dyDescent="0.25">
      <c r="A27" s="77"/>
    </row>
    <row r="28" spans="1:1" x14ac:dyDescent="0.25">
      <c r="A28" s="77"/>
    </row>
    <row r="29" spans="1:1" x14ac:dyDescent="0.25">
      <c r="A29" s="77"/>
    </row>
    <row r="30" spans="1:1" x14ac:dyDescent="0.25">
      <c r="A30" s="77"/>
    </row>
    <row r="31" spans="1:1" x14ac:dyDescent="0.25">
      <c r="A31" s="77"/>
    </row>
    <row r="32" spans="1:1" x14ac:dyDescent="0.25">
      <c r="A32" s="77"/>
    </row>
    <row r="33" spans="1:1" x14ac:dyDescent="0.25">
      <c r="A33" s="77"/>
    </row>
    <row r="34" spans="1:1" x14ac:dyDescent="0.25">
      <c r="A34" s="77"/>
    </row>
    <row r="35" spans="1:1" x14ac:dyDescent="0.25">
      <c r="A35" s="77"/>
    </row>
    <row r="36" spans="1:1" x14ac:dyDescent="0.25">
      <c r="A36" s="77"/>
    </row>
    <row r="37" spans="1:1" x14ac:dyDescent="0.25">
      <c r="A37" s="77"/>
    </row>
    <row r="38" spans="1:1" x14ac:dyDescent="0.25">
      <c r="A38" s="77"/>
    </row>
    <row r="39" spans="1:1" x14ac:dyDescent="0.25">
      <c r="A39" s="77"/>
    </row>
    <row r="40" spans="1:1" x14ac:dyDescent="0.25">
      <c r="A40" s="80"/>
    </row>
    <row r="41" spans="1:1" x14ac:dyDescent="0.25">
      <c r="A41" s="80"/>
    </row>
    <row r="42" spans="1:1" x14ac:dyDescent="0.25">
      <c r="A42" s="80"/>
    </row>
    <row r="43" spans="1:1" x14ac:dyDescent="0.25">
      <c r="A43" s="80"/>
    </row>
    <row r="44" spans="1:1" x14ac:dyDescent="0.25">
      <c r="A44" s="80"/>
    </row>
    <row r="45" spans="1:1" x14ac:dyDescent="0.25">
      <c r="A45" s="80"/>
    </row>
    <row r="46" spans="1:1" x14ac:dyDescent="0.25">
      <c r="A46" s="80"/>
    </row>
    <row r="47" spans="1:1" x14ac:dyDescent="0.25">
      <c r="A47" s="80"/>
    </row>
    <row r="48" spans="1:1" x14ac:dyDescent="0.25">
      <c r="A48" s="80"/>
    </row>
    <row r="49" spans="1:1" x14ac:dyDescent="0.25">
      <c r="A49" s="80"/>
    </row>
    <row r="50" spans="1:1" x14ac:dyDescent="0.25">
      <c r="A50" s="80"/>
    </row>
    <row r="51" spans="1:1" x14ac:dyDescent="0.25">
      <c r="A51" s="80"/>
    </row>
    <row r="52" spans="1:1" x14ac:dyDescent="0.25">
      <c r="A52" s="80"/>
    </row>
    <row r="53" spans="1:1" x14ac:dyDescent="0.25">
      <c r="A53" s="80"/>
    </row>
    <row r="54" spans="1:1" x14ac:dyDescent="0.25">
      <c r="A54" s="80"/>
    </row>
    <row r="55" spans="1:1" x14ac:dyDescent="0.25">
      <c r="A55" s="80"/>
    </row>
    <row r="56" spans="1:1" x14ac:dyDescent="0.25">
      <c r="A56" s="80"/>
    </row>
    <row r="57" spans="1:1" x14ac:dyDescent="0.25">
      <c r="A57" s="80"/>
    </row>
    <row r="58" spans="1:1" x14ac:dyDescent="0.25">
      <c r="A58" s="80"/>
    </row>
    <row r="59" spans="1:1" x14ac:dyDescent="0.25">
      <c r="A59" s="80"/>
    </row>
    <row r="60" spans="1:1" x14ac:dyDescent="0.25">
      <c r="A60" s="80"/>
    </row>
    <row r="61" spans="1:1" x14ac:dyDescent="0.25">
      <c r="A61" s="80"/>
    </row>
    <row r="62" spans="1:1" x14ac:dyDescent="0.25">
      <c r="A62" s="80"/>
    </row>
    <row r="63" spans="1:1" x14ac:dyDescent="0.25">
      <c r="A63" s="80"/>
    </row>
    <row r="64" spans="1:1" x14ac:dyDescent="0.25">
      <c r="A64" s="80"/>
    </row>
    <row r="65" spans="1:1" x14ac:dyDescent="0.25">
      <c r="A65" s="80"/>
    </row>
    <row r="66" spans="1:1" x14ac:dyDescent="0.25">
      <c r="A66" s="80"/>
    </row>
    <row r="67" spans="1:1" x14ac:dyDescent="0.25">
      <c r="A67" s="80"/>
    </row>
    <row r="68" spans="1:1" x14ac:dyDescent="0.25">
      <c r="A68" s="80"/>
    </row>
    <row r="69" spans="1:1" x14ac:dyDescent="0.25">
      <c r="A69" s="80"/>
    </row>
    <row r="70" spans="1:1" x14ac:dyDescent="0.25">
      <c r="A70" s="80"/>
    </row>
    <row r="71" spans="1:1" x14ac:dyDescent="0.25">
      <c r="A71" s="80"/>
    </row>
    <row r="72" spans="1:1" x14ac:dyDescent="0.25">
      <c r="A72" s="80"/>
    </row>
    <row r="73" spans="1:1" x14ac:dyDescent="0.25">
      <c r="A73" s="80"/>
    </row>
    <row r="74" spans="1:1" x14ac:dyDescent="0.25">
      <c r="A74" s="80"/>
    </row>
    <row r="75" spans="1:1" x14ac:dyDescent="0.25">
      <c r="A75" s="80"/>
    </row>
    <row r="76" spans="1:1" x14ac:dyDescent="0.25">
      <c r="A76" s="80"/>
    </row>
    <row r="77" spans="1:1" x14ac:dyDescent="0.25">
      <c r="A77" s="80"/>
    </row>
    <row r="78" spans="1:1" x14ac:dyDescent="0.25">
      <c r="A78" s="80"/>
    </row>
    <row r="79" spans="1:1" x14ac:dyDescent="0.25">
      <c r="A79" s="80"/>
    </row>
    <row r="80" spans="1:1" x14ac:dyDescent="0.25">
      <c r="A80" s="80"/>
    </row>
    <row r="81" spans="1:1" x14ac:dyDescent="0.25">
      <c r="A81" s="80"/>
    </row>
    <row r="82" spans="1:1" x14ac:dyDescent="0.25">
      <c r="A82" s="80"/>
    </row>
    <row r="83" spans="1:1" x14ac:dyDescent="0.25">
      <c r="A83" s="80"/>
    </row>
    <row r="84" spans="1:1" x14ac:dyDescent="0.25">
      <c r="A84" s="80"/>
    </row>
    <row r="85" spans="1:1" x14ac:dyDescent="0.25">
      <c r="A85" s="80"/>
    </row>
    <row r="86" spans="1:1" x14ac:dyDescent="0.25">
      <c r="A86" s="80"/>
    </row>
    <row r="87" spans="1:1" x14ac:dyDescent="0.25">
      <c r="A87" s="80"/>
    </row>
    <row r="88" spans="1:1" x14ac:dyDescent="0.25">
      <c r="A88" s="80"/>
    </row>
    <row r="89" spans="1:1" x14ac:dyDescent="0.25">
      <c r="A89" s="80"/>
    </row>
    <row r="90" spans="1:1" x14ac:dyDescent="0.25">
      <c r="A90" s="80"/>
    </row>
    <row r="91" spans="1:1" x14ac:dyDescent="0.25">
      <c r="A91" s="80"/>
    </row>
    <row r="92" spans="1:1" x14ac:dyDescent="0.25">
      <c r="A92" s="80"/>
    </row>
    <row r="93" spans="1:1" x14ac:dyDescent="0.25">
      <c r="A93" s="80"/>
    </row>
    <row r="94" spans="1:1" x14ac:dyDescent="0.25">
      <c r="A94" s="80"/>
    </row>
    <row r="95" spans="1:1" x14ac:dyDescent="0.25">
      <c r="A95" s="80"/>
    </row>
    <row r="96" spans="1:1" x14ac:dyDescent="0.25">
      <c r="A96" s="80"/>
    </row>
    <row r="97" spans="1:1" x14ac:dyDescent="0.25">
      <c r="A97" s="80"/>
    </row>
    <row r="98" spans="1:1" x14ac:dyDescent="0.25">
      <c r="A98" s="80"/>
    </row>
    <row r="99" spans="1:1" x14ac:dyDescent="0.25">
      <c r="A99" s="80"/>
    </row>
    <row r="100" spans="1:1" x14ac:dyDescent="0.25">
      <c r="A100" s="80"/>
    </row>
    <row r="101" spans="1:1" x14ac:dyDescent="0.25">
      <c r="A101" s="80"/>
    </row>
    <row r="102" spans="1:1" x14ac:dyDescent="0.25">
      <c r="A102" s="80"/>
    </row>
    <row r="103" spans="1:1" x14ac:dyDescent="0.25">
      <c r="A103" s="80"/>
    </row>
    <row r="104" spans="1:1" x14ac:dyDescent="0.25">
      <c r="A104" s="80"/>
    </row>
    <row r="105" spans="1:1" x14ac:dyDescent="0.25">
      <c r="A105" s="80"/>
    </row>
    <row r="106" spans="1:1" x14ac:dyDescent="0.25">
      <c r="A106" s="80"/>
    </row>
    <row r="107" spans="1:1" x14ac:dyDescent="0.25">
      <c r="A107" s="80"/>
    </row>
    <row r="108" spans="1:1" x14ac:dyDescent="0.25">
      <c r="A108" s="80"/>
    </row>
    <row r="109" spans="1:1" x14ac:dyDescent="0.25">
      <c r="A109" s="80"/>
    </row>
    <row r="110" spans="1:1" x14ac:dyDescent="0.25">
      <c r="A110" s="80"/>
    </row>
    <row r="111" spans="1:1" x14ac:dyDescent="0.25">
      <c r="A111" s="80"/>
    </row>
    <row r="112" spans="1:1" x14ac:dyDescent="0.25">
      <c r="A112" s="80"/>
    </row>
    <row r="113" spans="1:1" x14ac:dyDescent="0.25">
      <c r="A113" s="80"/>
    </row>
    <row r="114" spans="1:1" x14ac:dyDescent="0.25">
      <c r="A114" s="80"/>
    </row>
    <row r="115" spans="1:1" x14ac:dyDescent="0.25">
      <c r="A115" s="80"/>
    </row>
    <row r="116" spans="1:1" x14ac:dyDescent="0.25">
      <c r="A116" s="80"/>
    </row>
    <row r="117" spans="1:1" x14ac:dyDescent="0.25">
      <c r="A117" s="80"/>
    </row>
    <row r="118" spans="1:1" x14ac:dyDescent="0.25">
      <c r="A118" s="80"/>
    </row>
    <row r="119" spans="1:1" x14ac:dyDescent="0.25">
      <c r="A119" s="81"/>
    </row>
    <row r="120" spans="1:1" x14ac:dyDescent="0.25">
      <c r="A120" s="80"/>
    </row>
    <row r="121" spans="1:1" x14ac:dyDescent="0.25">
      <c r="A121" s="81"/>
    </row>
    <row r="122" spans="1:1" x14ac:dyDescent="0.25">
      <c r="A122" s="80"/>
    </row>
    <row r="123" spans="1:1" x14ac:dyDescent="0.25">
      <c r="A123" s="81"/>
    </row>
    <row r="124" spans="1:1" x14ac:dyDescent="0.25">
      <c r="A124" s="80"/>
    </row>
    <row r="125" spans="1:1" x14ac:dyDescent="0.25">
      <c r="A125" s="81"/>
    </row>
    <row r="126" spans="1:1" x14ac:dyDescent="0.25">
      <c r="A126" s="80"/>
    </row>
    <row r="127" spans="1:1" x14ac:dyDescent="0.25">
      <c r="A127" s="81"/>
    </row>
    <row r="128" spans="1:1" x14ac:dyDescent="0.25">
      <c r="A128" s="80"/>
    </row>
    <row r="129" spans="1:6" x14ac:dyDescent="0.25">
      <c r="A129" s="81"/>
    </row>
    <row r="130" spans="1:6" x14ac:dyDescent="0.25">
      <c r="A130" s="80"/>
    </row>
    <row r="131" spans="1:6" x14ac:dyDescent="0.25">
      <c r="A131" s="81"/>
    </row>
    <row r="132" spans="1:6" x14ac:dyDescent="0.25">
      <c r="A132" s="80"/>
    </row>
    <row r="133" spans="1:6" x14ac:dyDescent="0.25">
      <c r="A133" s="81"/>
    </row>
    <row r="134" spans="1:6" x14ac:dyDescent="0.25">
      <c r="A134" s="80"/>
    </row>
    <row r="135" spans="1:6" x14ac:dyDescent="0.25">
      <c r="A135" s="81"/>
    </row>
    <row r="136" spans="1:6" x14ac:dyDescent="0.25">
      <c r="A136" s="80"/>
    </row>
    <row r="137" spans="1:6" x14ac:dyDescent="0.25">
      <c r="A137" s="81"/>
    </row>
    <row r="138" spans="1:6" x14ac:dyDescent="0.25">
      <c r="A138" s="80"/>
    </row>
    <row r="139" spans="1:6" x14ac:dyDescent="0.25">
      <c r="A139" s="81"/>
    </row>
    <row r="140" spans="1:6" x14ac:dyDescent="0.25">
      <c r="A140" s="80"/>
    </row>
    <row r="141" spans="1:6" x14ac:dyDescent="0.25">
      <c r="A141" s="81"/>
    </row>
    <row r="142" spans="1:6" x14ac:dyDescent="0.25">
      <c r="A142" s="80"/>
      <c r="B142" s="71"/>
      <c r="C142" s="38"/>
      <c r="D142" s="38"/>
      <c r="E142" s="38"/>
      <c r="F142" s="39"/>
    </row>
    <row r="143" spans="1:6" x14ac:dyDescent="0.25">
      <c r="A143" s="81"/>
      <c r="B143" s="72"/>
      <c r="C143" s="36"/>
      <c r="D143" s="36"/>
      <c r="E143" s="36"/>
      <c r="F143" s="37"/>
    </row>
    <row r="144" spans="1:6" x14ac:dyDescent="0.25">
      <c r="A144" s="80"/>
      <c r="B144" s="71"/>
      <c r="C144" s="38"/>
      <c r="D144" s="38"/>
      <c r="E144" s="38"/>
      <c r="F144" s="39"/>
    </row>
    <row r="145" spans="1:6" x14ac:dyDescent="0.25">
      <c r="A145" s="81"/>
      <c r="B145" s="71"/>
      <c r="C145" s="38"/>
      <c r="D145" s="38"/>
      <c r="E145" s="38"/>
      <c r="F145" s="39"/>
    </row>
  </sheetData>
  <mergeCells count="1">
    <mergeCell ref="A1:H1"/>
  </mergeCells>
  <pageMargins left="0.23622047244094491" right="0.23622047244094491" top="1.7716535433070868" bottom="2.1653543307086616" header="0.31496062992125984" footer="0.31496062992125984"/>
  <pageSetup paperSize="9" scale="90" fitToHeight="0" orientation="portrait" horizontalDpi="4294967293" verticalDpi="4294967293" r:id="rId2"/>
  <headerFooter>
    <oddHeader>&amp;C&amp;G</oddHeader>
    <oddFooter>&amp;C&amp;G</oddFooter>
  </headerFooter>
  <legacyDrawingHF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5" tint="-0.249977111117893"/>
  </sheetPr>
  <dimension ref="A1:P335"/>
  <sheetViews>
    <sheetView topLeftCell="F1" workbookViewId="0">
      <selection sqref="A1:H1"/>
    </sheetView>
  </sheetViews>
  <sheetFormatPr baseColWidth="10" defaultColWidth="9.140625" defaultRowHeight="15" x14ac:dyDescent="0.25"/>
  <cols>
    <col min="1" max="1" width="5.5703125" style="77" customWidth="1"/>
    <col min="2" max="2" width="9.85546875" style="64" customWidth="1"/>
    <col min="3" max="3" width="37.42578125" customWidth="1"/>
    <col min="4" max="4" width="8.28515625" customWidth="1"/>
    <col min="5" max="5" width="12.140625" customWidth="1"/>
    <col min="6" max="6" width="6.140625" customWidth="1"/>
    <col min="7" max="7" width="28.7109375" customWidth="1"/>
    <col min="8" max="8" width="6.85546875" hidden="1" customWidth="1"/>
    <col min="9" max="9" width="20.7109375" customWidth="1"/>
  </cols>
  <sheetData>
    <row r="1" spans="1:16" ht="30.75" customHeight="1" x14ac:dyDescent="0.25">
      <c r="A1" s="86" t="s">
        <v>641</v>
      </c>
      <c r="B1" s="87"/>
      <c r="C1" s="87"/>
      <c r="D1" s="87"/>
      <c r="E1" s="87"/>
      <c r="F1" s="87"/>
      <c r="G1" s="87"/>
      <c r="H1" s="87"/>
    </row>
    <row r="2" spans="1:16" x14ac:dyDescent="0.25">
      <c r="A2" s="77" t="s">
        <v>27</v>
      </c>
      <c r="B2" s="15" t="s">
        <v>26</v>
      </c>
      <c r="C2" s="15" t="s">
        <v>21</v>
      </c>
      <c r="D2" s="15" t="s">
        <v>20</v>
      </c>
      <c r="E2" s="15" t="s">
        <v>23</v>
      </c>
      <c r="F2" s="15" t="s">
        <v>28</v>
      </c>
      <c r="G2" s="15" t="s">
        <v>25</v>
      </c>
      <c r="H2" s="15" t="s">
        <v>30</v>
      </c>
      <c r="I2" s="51"/>
      <c r="J2" s="44"/>
      <c r="K2" s="45"/>
      <c r="L2" s="45"/>
      <c r="M2" s="46"/>
      <c r="N2" s="46"/>
      <c r="O2" s="45"/>
      <c r="P2" s="28"/>
    </row>
    <row r="3" spans="1:16" x14ac:dyDescent="0.25">
      <c r="A3" s="77">
        <v>1</v>
      </c>
      <c r="B3" t="s">
        <v>715</v>
      </c>
      <c r="C3" t="s">
        <v>618</v>
      </c>
      <c r="D3">
        <v>134</v>
      </c>
      <c r="E3">
        <v>1988</v>
      </c>
      <c r="F3" t="s">
        <v>4</v>
      </c>
      <c r="G3" t="s">
        <v>53</v>
      </c>
      <c r="H3" t="s">
        <v>137</v>
      </c>
      <c r="I3" s="51"/>
      <c r="J3" s="44"/>
      <c r="K3" s="45"/>
      <c r="L3" s="45"/>
      <c r="M3" s="46"/>
      <c r="N3" s="46"/>
      <c r="O3" s="45"/>
      <c r="P3" s="28"/>
    </row>
    <row r="4" spans="1:16" x14ac:dyDescent="0.25">
      <c r="A4" s="77">
        <v>2</v>
      </c>
      <c r="B4" t="s">
        <v>719</v>
      </c>
      <c r="C4" t="s">
        <v>205</v>
      </c>
      <c r="D4">
        <v>104</v>
      </c>
      <c r="E4">
        <v>1974</v>
      </c>
      <c r="F4" t="s">
        <v>4</v>
      </c>
      <c r="G4" t="s">
        <v>53</v>
      </c>
      <c r="H4" t="s">
        <v>137</v>
      </c>
      <c r="I4" s="51"/>
      <c r="J4" s="44"/>
      <c r="K4" s="45"/>
      <c r="L4" s="45"/>
      <c r="M4" s="46"/>
      <c r="N4" s="46"/>
      <c r="O4" s="45"/>
      <c r="P4" s="28"/>
    </row>
    <row r="5" spans="1:16" x14ac:dyDescent="0.25">
      <c r="A5" s="77">
        <v>3</v>
      </c>
      <c r="B5" t="s">
        <v>721</v>
      </c>
      <c r="C5" t="s">
        <v>203</v>
      </c>
      <c r="D5">
        <v>1</v>
      </c>
      <c r="E5">
        <v>1963</v>
      </c>
      <c r="F5" t="s">
        <v>4</v>
      </c>
      <c r="G5" t="s">
        <v>253</v>
      </c>
      <c r="H5" t="s">
        <v>137</v>
      </c>
      <c r="I5" s="51"/>
      <c r="J5" s="44"/>
      <c r="K5" s="45"/>
      <c r="L5" s="45"/>
      <c r="M5" s="46"/>
      <c r="N5" s="46"/>
      <c r="O5" s="45"/>
      <c r="P5" s="28"/>
    </row>
    <row r="6" spans="1:16" x14ac:dyDescent="0.25">
      <c r="A6" s="77">
        <v>4</v>
      </c>
      <c r="B6" t="s">
        <v>722</v>
      </c>
      <c r="C6" t="s">
        <v>589</v>
      </c>
      <c r="D6">
        <v>20</v>
      </c>
      <c r="E6">
        <v>1905</v>
      </c>
      <c r="F6" t="s">
        <v>4</v>
      </c>
      <c r="G6" t="s">
        <v>253</v>
      </c>
      <c r="H6" t="s">
        <v>137</v>
      </c>
      <c r="I6" s="51"/>
      <c r="J6" s="44"/>
      <c r="K6" s="45"/>
      <c r="L6" s="45"/>
      <c r="M6" s="46"/>
      <c r="N6" s="46"/>
      <c r="O6" s="45"/>
      <c r="P6" s="28"/>
    </row>
    <row r="7" spans="1:16" x14ac:dyDescent="0.25">
      <c r="A7" s="77">
        <v>5</v>
      </c>
      <c r="B7" t="s">
        <v>725</v>
      </c>
      <c r="C7" t="s">
        <v>614</v>
      </c>
      <c r="D7">
        <v>119</v>
      </c>
      <c r="E7">
        <v>1982</v>
      </c>
      <c r="F7" t="s">
        <v>4</v>
      </c>
      <c r="G7" t="s">
        <v>53</v>
      </c>
      <c r="H7" t="s">
        <v>137</v>
      </c>
      <c r="I7" s="51"/>
      <c r="J7" s="44"/>
      <c r="K7" s="45"/>
      <c r="L7" s="45"/>
      <c r="M7" s="46"/>
      <c r="N7" s="46"/>
      <c r="O7" s="45"/>
      <c r="P7" s="28"/>
    </row>
    <row r="8" spans="1:16" x14ac:dyDescent="0.25">
      <c r="A8" s="77">
        <v>6</v>
      </c>
      <c r="B8" t="s">
        <v>727</v>
      </c>
      <c r="C8" t="s">
        <v>613</v>
      </c>
      <c r="D8">
        <v>117</v>
      </c>
      <c r="E8">
        <v>1975</v>
      </c>
      <c r="F8" t="s">
        <v>4</v>
      </c>
      <c r="G8" t="s">
        <v>338</v>
      </c>
      <c r="H8" t="s">
        <v>137</v>
      </c>
      <c r="I8" s="51"/>
      <c r="J8" s="44"/>
      <c r="K8" s="45"/>
      <c r="L8" s="45"/>
      <c r="M8" s="46"/>
      <c r="N8" s="46"/>
      <c r="O8" s="45"/>
      <c r="P8" s="28"/>
    </row>
    <row r="9" spans="1:16" x14ac:dyDescent="0.25">
      <c r="A9" s="77">
        <v>7</v>
      </c>
      <c r="B9" t="s">
        <v>729</v>
      </c>
      <c r="C9" t="s">
        <v>600</v>
      </c>
      <c r="D9">
        <v>85</v>
      </c>
      <c r="E9">
        <v>1971</v>
      </c>
      <c r="F9" t="s">
        <v>4</v>
      </c>
      <c r="G9" t="s">
        <v>244</v>
      </c>
      <c r="H9" t="s">
        <v>137</v>
      </c>
      <c r="I9" s="51"/>
      <c r="J9" s="44"/>
      <c r="K9" s="45"/>
      <c r="L9" s="45"/>
      <c r="M9" s="46"/>
      <c r="N9" s="46"/>
      <c r="O9" s="45"/>
      <c r="P9" s="28"/>
    </row>
    <row r="10" spans="1:16" x14ac:dyDescent="0.25">
      <c r="A10" s="77">
        <v>8</v>
      </c>
      <c r="B10" t="s">
        <v>733</v>
      </c>
      <c r="C10" t="s">
        <v>605</v>
      </c>
      <c r="D10">
        <v>96</v>
      </c>
      <c r="E10">
        <v>1987</v>
      </c>
      <c r="F10" t="s">
        <v>4</v>
      </c>
      <c r="G10" t="s">
        <v>53</v>
      </c>
      <c r="H10" t="s">
        <v>137</v>
      </c>
      <c r="I10" s="51"/>
      <c r="J10" s="44"/>
      <c r="K10" s="45"/>
      <c r="L10" s="45"/>
      <c r="M10" s="46"/>
      <c r="N10" s="46"/>
      <c r="O10" s="45"/>
      <c r="P10" s="28"/>
    </row>
    <row r="11" spans="1:16" x14ac:dyDescent="0.25">
      <c r="A11" s="77">
        <v>9</v>
      </c>
      <c r="B11" t="s">
        <v>734</v>
      </c>
      <c r="C11" t="s">
        <v>607</v>
      </c>
      <c r="D11">
        <v>99</v>
      </c>
      <c r="E11">
        <v>1974</v>
      </c>
      <c r="F11" t="s">
        <v>4</v>
      </c>
      <c r="G11" t="s">
        <v>53</v>
      </c>
      <c r="H11" t="s">
        <v>137</v>
      </c>
      <c r="I11" s="51"/>
      <c r="J11" s="44"/>
      <c r="K11" s="45"/>
      <c r="L11" s="45"/>
      <c r="M11" s="46"/>
      <c r="N11" s="46"/>
      <c r="O11" s="45"/>
      <c r="P11" s="28"/>
    </row>
    <row r="12" spans="1:16" x14ac:dyDescent="0.25">
      <c r="A12" s="77">
        <v>10</v>
      </c>
      <c r="B12" t="s">
        <v>743</v>
      </c>
      <c r="C12" t="s">
        <v>206</v>
      </c>
      <c r="D12">
        <v>138</v>
      </c>
      <c r="E12">
        <v>1985</v>
      </c>
      <c r="F12" t="s">
        <v>4</v>
      </c>
      <c r="G12" t="s">
        <v>53</v>
      </c>
      <c r="H12" t="s">
        <v>137</v>
      </c>
      <c r="I12" s="51"/>
      <c r="J12" s="44"/>
      <c r="K12" s="45"/>
      <c r="L12" s="45"/>
      <c r="M12" s="46"/>
      <c r="N12" s="46"/>
      <c r="O12" s="45"/>
      <c r="P12" s="28"/>
    </row>
    <row r="13" spans="1:16" x14ac:dyDescent="0.25">
      <c r="A13" s="77">
        <v>11</v>
      </c>
      <c r="B13" t="s">
        <v>746</v>
      </c>
      <c r="C13" t="s">
        <v>609</v>
      </c>
      <c r="D13">
        <v>105</v>
      </c>
      <c r="E13">
        <v>1978</v>
      </c>
      <c r="F13" t="s">
        <v>4</v>
      </c>
      <c r="G13" t="s">
        <v>434</v>
      </c>
      <c r="H13" t="s">
        <v>137</v>
      </c>
      <c r="I13" s="51"/>
      <c r="J13" s="44"/>
      <c r="K13" s="45"/>
      <c r="L13" s="45"/>
      <c r="M13" s="46"/>
      <c r="N13" s="46"/>
      <c r="O13" s="45"/>
      <c r="P13" s="28"/>
    </row>
    <row r="14" spans="1:16" x14ac:dyDescent="0.25">
      <c r="A14" s="77">
        <v>12</v>
      </c>
      <c r="B14" t="s">
        <v>747</v>
      </c>
      <c r="C14" t="s">
        <v>704</v>
      </c>
      <c r="D14">
        <v>151</v>
      </c>
      <c r="E14">
        <v>1956</v>
      </c>
      <c r="F14" t="s">
        <v>4</v>
      </c>
      <c r="G14" t="s">
        <v>58</v>
      </c>
      <c r="H14" t="s">
        <v>137</v>
      </c>
      <c r="I14" s="51"/>
      <c r="J14" s="44"/>
      <c r="K14" s="45"/>
      <c r="L14" s="45"/>
      <c r="M14" s="46"/>
      <c r="N14" s="46"/>
      <c r="O14" s="45"/>
      <c r="P14" s="28"/>
    </row>
    <row r="15" spans="1:16" x14ac:dyDescent="0.25">
      <c r="A15" s="77">
        <v>13</v>
      </c>
      <c r="B15" t="s">
        <v>748</v>
      </c>
      <c r="C15" t="s">
        <v>608</v>
      </c>
      <c r="D15">
        <v>100</v>
      </c>
      <c r="E15">
        <v>1968</v>
      </c>
      <c r="F15" t="s">
        <v>4</v>
      </c>
      <c r="G15" t="s">
        <v>442</v>
      </c>
      <c r="H15" t="s">
        <v>137</v>
      </c>
      <c r="I15" s="51"/>
      <c r="J15" s="44"/>
      <c r="K15" s="45"/>
      <c r="L15" s="45"/>
      <c r="M15" s="46"/>
      <c r="N15" s="46"/>
      <c r="O15" s="45"/>
      <c r="P15" s="28"/>
    </row>
    <row r="16" spans="1:16" x14ac:dyDescent="0.25">
      <c r="A16" s="77">
        <v>14</v>
      </c>
      <c r="B16" t="s">
        <v>749</v>
      </c>
      <c r="C16" t="s">
        <v>705</v>
      </c>
      <c r="D16">
        <v>153</v>
      </c>
      <c r="E16">
        <v>1971</v>
      </c>
      <c r="F16" t="s">
        <v>4</v>
      </c>
      <c r="G16" t="s">
        <v>53</v>
      </c>
      <c r="H16" t="s">
        <v>137</v>
      </c>
      <c r="I16" s="51"/>
      <c r="J16" s="44"/>
      <c r="K16" s="45"/>
      <c r="L16" s="45"/>
      <c r="M16" s="46"/>
      <c r="N16" s="46"/>
      <c r="O16" s="45"/>
      <c r="P16" s="28"/>
    </row>
    <row r="17" spans="1:16" x14ac:dyDescent="0.25">
      <c r="A17" s="77">
        <v>15</v>
      </c>
      <c r="B17" t="s">
        <v>750</v>
      </c>
      <c r="C17" t="s">
        <v>204</v>
      </c>
      <c r="D17">
        <v>58</v>
      </c>
      <c r="E17">
        <v>1970</v>
      </c>
      <c r="F17" t="s">
        <v>4</v>
      </c>
      <c r="G17" t="s">
        <v>56</v>
      </c>
      <c r="H17" t="s">
        <v>137</v>
      </c>
      <c r="I17" s="51"/>
      <c r="J17" s="44"/>
      <c r="K17" s="45"/>
      <c r="L17" s="45"/>
      <c r="M17" s="46"/>
      <c r="N17" s="46"/>
      <c r="O17" s="45"/>
      <c r="P17" s="28"/>
    </row>
    <row r="18" spans="1:16" x14ac:dyDescent="0.25">
      <c r="A18" s="77">
        <v>16</v>
      </c>
      <c r="B18" t="s">
        <v>752</v>
      </c>
      <c r="C18" t="s">
        <v>606</v>
      </c>
      <c r="D18">
        <v>98</v>
      </c>
      <c r="E18">
        <v>1969</v>
      </c>
      <c r="F18" t="s">
        <v>4</v>
      </c>
      <c r="G18" t="s">
        <v>441</v>
      </c>
      <c r="H18" t="s">
        <v>137</v>
      </c>
      <c r="I18" s="51"/>
      <c r="J18" s="44"/>
      <c r="K18" s="45"/>
      <c r="L18" s="45"/>
      <c r="M18" s="46"/>
      <c r="N18" s="46"/>
      <c r="O18" s="45"/>
      <c r="P18" s="28"/>
    </row>
    <row r="19" spans="1:16" x14ac:dyDescent="0.25">
      <c r="A19" s="77">
        <v>17</v>
      </c>
      <c r="B19" t="s">
        <v>757</v>
      </c>
      <c r="C19" t="s">
        <v>209</v>
      </c>
      <c r="D19">
        <v>60</v>
      </c>
      <c r="E19">
        <v>1976</v>
      </c>
      <c r="F19" t="s">
        <v>4</v>
      </c>
      <c r="G19" t="s">
        <v>53</v>
      </c>
      <c r="H19" t="s">
        <v>137</v>
      </c>
      <c r="I19" s="51"/>
      <c r="J19" s="44"/>
      <c r="K19" s="45"/>
      <c r="L19" s="45"/>
      <c r="M19" s="46"/>
      <c r="N19" s="46"/>
      <c r="O19" s="45"/>
      <c r="P19" s="28"/>
    </row>
    <row r="20" spans="1:16" x14ac:dyDescent="0.25">
      <c r="A20" s="77">
        <v>18</v>
      </c>
      <c r="B20" t="s">
        <v>759</v>
      </c>
      <c r="C20" t="s">
        <v>601</v>
      </c>
      <c r="D20">
        <v>86</v>
      </c>
      <c r="E20">
        <v>1967</v>
      </c>
      <c r="F20" t="s">
        <v>4</v>
      </c>
      <c r="G20" t="s">
        <v>53</v>
      </c>
      <c r="H20" t="s">
        <v>137</v>
      </c>
      <c r="I20" s="51"/>
      <c r="J20" s="44"/>
      <c r="K20" s="45"/>
      <c r="L20" s="45"/>
      <c r="M20" s="46"/>
      <c r="N20" s="46"/>
      <c r="O20" s="45"/>
      <c r="P20" s="28"/>
    </row>
    <row r="21" spans="1:16" x14ac:dyDescent="0.25">
      <c r="A21" s="77">
        <v>19</v>
      </c>
      <c r="B21" t="s">
        <v>760</v>
      </c>
      <c r="C21" t="s">
        <v>585</v>
      </c>
      <c r="D21">
        <v>9</v>
      </c>
      <c r="E21">
        <v>1965</v>
      </c>
      <c r="F21" t="s">
        <v>4</v>
      </c>
      <c r="G21" t="s">
        <v>253</v>
      </c>
      <c r="H21" t="s">
        <v>137</v>
      </c>
      <c r="I21" s="51"/>
      <c r="J21" s="44"/>
      <c r="K21" s="45"/>
      <c r="L21" s="45"/>
      <c r="M21" s="46"/>
      <c r="N21" s="46"/>
      <c r="O21" s="45"/>
      <c r="P21" s="28"/>
    </row>
    <row r="22" spans="1:16" x14ac:dyDescent="0.25">
      <c r="A22" s="77">
        <v>20</v>
      </c>
      <c r="B22" t="s">
        <v>761</v>
      </c>
      <c r="C22" t="s">
        <v>599</v>
      </c>
      <c r="D22">
        <v>81</v>
      </c>
      <c r="E22">
        <v>1977</v>
      </c>
      <c r="F22" t="s">
        <v>4</v>
      </c>
      <c r="G22" t="s">
        <v>53</v>
      </c>
      <c r="H22" t="s">
        <v>137</v>
      </c>
      <c r="I22" s="51"/>
      <c r="J22" s="44"/>
      <c r="K22" s="45"/>
      <c r="L22" s="45"/>
      <c r="M22" s="46"/>
      <c r="N22" s="46"/>
      <c r="O22" s="45"/>
      <c r="P22" s="28"/>
    </row>
    <row r="23" spans="1:16" x14ac:dyDescent="0.25">
      <c r="A23" s="77">
        <v>21</v>
      </c>
      <c r="B23" t="s">
        <v>765</v>
      </c>
      <c r="C23" t="s">
        <v>594</v>
      </c>
      <c r="D23">
        <v>67</v>
      </c>
      <c r="E23">
        <v>1976</v>
      </c>
      <c r="F23" t="s">
        <v>4</v>
      </c>
      <c r="G23" t="s">
        <v>53</v>
      </c>
      <c r="H23" t="s">
        <v>137</v>
      </c>
      <c r="I23" s="51"/>
      <c r="J23" s="44"/>
      <c r="K23" s="45"/>
      <c r="L23" s="45"/>
      <c r="M23" s="46"/>
      <c r="N23" s="46"/>
      <c r="O23" s="45"/>
      <c r="P23" s="28"/>
    </row>
    <row r="24" spans="1:16" x14ac:dyDescent="0.25">
      <c r="A24" s="77">
        <v>22</v>
      </c>
      <c r="B24" t="s">
        <v>766</v>
      </c>
      <c r="C24" t="s">
        <v>706</v>
      </c>
      <c r="D24">
        <v>160</v>
      </c>
      <c r="E24">
        <v>1984</v>
      </c>
      <c r="F24" t="s">
        <v>4</v>
      </c>
      <c r="G24" t="s">
        <v>53</v>
      </c>
      <c r="H24" t="s">
        <v>137</v>
      </c>
      <c r="I24" s="51"/>
      <c r="J24" s="44"/>
      <c r="K24" s="45"/>
      <c r="L24" s="45"/>
      <c r="M24" s="46"/>
      <c r="N24" s="46"/>
      <c r="O24" s="45"/>
      <c r="P24" s="28"/>
    </row>
    <row r="25" spans="1:16" x14ac:dyDescent="0.25">
      <c r="A25" s="77">
        <v>23</v>
      </c>
      <c r="B25" t="s">
        <v>768</v>
      </c>
      <c r="C25" t="s">
        <v>652</v>
      </c>
      <c r="D25">
        <v>146</v>
      </c>
      <c r="E25">
        <v>1979</v>
      </c>
      <c r="F25" t="s">
        <v>4</v>
      </c>
      <c r="G25" t="s">
        <v>434</v>
      </c>
      <c r="H25" t="s">
        <v>137</v>
      </c>
      <c r="I25" s="51"/>
      <c r="J25" s="44"/>
      <c r="K25" s="45"/>
      <c r="L25" s="45"/>
      <c r="M25" s="46"/>
      <c r="N25" s="46"/>
      <c r="O25" s="45"/>
      <c r="P25" s="28"/>
    </row>
    <row r="26" spans="1:16" x14ac:dyDescent="0.25">
      <c r="A26" s="77">
        <v>24</v>
      </c>
      <c r="B26" t="s">
        <v>770</v>
      </c>
      <c r="C26" t="s">
        <v>603</v>
      </c>
      <c r="D26">
        <v>90</v>
      </c>
      <c r="E26">
        <v>1972</v>
      </c>
      <c r="F26" t="s">
        <v>4</v>
      </c>
      <c r="G26" t="s">
        <v>53</v>
      </c>
      <c r="H26" t="s">
        <v>137</v>
      </c>
      <c r="I26" s="51"/>
      <c r="J26" s="44"/>
      <c r="K26" s="45"/>
      <c r="L26" s="45"/>
      <c r="M26" s="46"/>
      <c r="N26" s="46"/>
      <c r="O26" s="45"/>
      <c r="P26" s="28"/>
    </row>
    <row r="27" spans="1:16" x14ac:dyDescent="0.25">
      <c r="A27" s="77">
        <v>25</v>
      </c>
      <c r="B27" t="s">
        <v>771</v>
      </c>
      <c r="C27" t="s">
        <v>195</v>
      </c>
      <c r="D27">
        <v>123</v>
      </c>
      <c r="E27">
        <v>1988</v>
      </c>
      <c r="F27" t="s">
        <v>4</v>
      </c>
      <c r="G27" t="s">
        <v>447</v>
      </c>
      <c r="H27" t="s">
        <v>137</v>
      </c>
      <c r="I27" s="51"/>
      <c r="J27" s="44"/>
      <c r="K27" s="45"/>
      <c r="L27" s="45"/>
      <c r="M27" s="46"/>
      <c r="N27" s="46"/>
      <c r="O27" s="45"/>
      <c r="P27" s="28"/>
    </row>
    <row r="28" spans="1:16" x14ac:dyDescent="0.25">
      <c r="A28" s="77">
        <v>26</v>
      </c>
      <c r="B28" t="s">
        <v>773</v>
      </c>
      <c r="C28" t="s">
        <v>212</v>
      </c>
      <c r="D28">
        <v>143</v>
      </c>
      <c r="E28">
        <v>1975</v>
      </c>
      <c r="F28" t="s">
        <v>4</v>
      </c>
      <c r="G28" t="s">
        <v>253</v>
      </c>
      <c r="H28" t="s">
        <v>137</v>
      </c>
      <c r="I28" s="51"/>
      <c r="J28" s="44"/>
      <c r="K28" s="45"/>
      <c r="L28" s="45"/>
      <c r="M28" s="46"/>
      <c r="N28" s="46"/>
      <c r="O28" s="45"/>
      <c r="P28" s="28"/>
    </row>
    <row r="29" spans="1:16" x14ac:dyDescent="0.25">
      <c r="A29" s="77">
        <v>27</v>
      </c>
      <c r="B29" t="s">
        <v>776</v>
      </c>
      <c r="C29" t="s">
        <v>604</v>
      </c>
      <c r="D29">
        <v>92</v>
      </c>
      <c r="E29">
        <v>1977</v>
      </c>
      <c r="F29" t="s">
        <v>4</v>
      </c>
      <c r="G29" t="s">
        <v>53</v>
      </c>
      <c r="H29" t="s">
        <v>137</v>
      </c>
      <c r="I29" s="51"/>
      <c r="J29" s="44"/>
      <c r="K29" s="45"/>
      <c r="L29" s="45"/>
      <c r="M29" s="46"/>
      <c r="N29" s="46"/>
      <c r="O29" s="45"/>
      <c r="P29" s="28"/>
    </row>
    <row r="30" spans="1:16" x14ac:dyDescent="0.25">
      <c r="A30" s="77">
        <v>28</v>
      </c>
      <c r="B30" t="s">
        <v>778</v>
      </c>
      <c r="C30" t="s">
        <v>207</v>
      </c>
      <c r="D30">
        <v>106</v>
      </c>
      <c r="E30">
        <v>1976</v>
      </c>
      <c r="F30" t="s">
        <v>4</v>
      </c>
      <c r="G30" t="s">
        <v>444</v>
      </c>
      <c r="H30" t="s">
        <v>137</v>
      </c>
      <c r="I30" s="51"/>
      <c r="J30" s="44"/>
      <c r="K30" s="45"/>
      <c r="L30" s="45"/>
      <c r="M30" s="46"/>
      <c r="N30" s="46"/>
      <c r="O30" s="45"/>
      <c r="P30" s="28"/>
    </row>
    <row r="31" spans="1:16" x14ac:dyDescent="0.25">
      <c r="A31" s="77">
        <v>29</v>
      </c>
      <c r="B31" t="s">
        <v>780</v>
      </c>
      <c r="C31" t="s">
        <v>592</v>
      </c>
      <c r="D31">
        <v>50</v>
      </c>
      <c r="E31">
        <v>1981</v>
      </c>
      <c r="F31" t="s">
        <v>4</v>
      </c>
      <c r="G31" t="s">
        <v>53</v>
      </c>
      <c r="H31" t="s">
        <v>137</v>
      </c>
      <c r="I31" s="28"/>
      <c r="J31" s="28"/>
      <c r="K31" s="28"/>
      <c r="L31" s="28"/>
      <c r="M31" s="28"/>
      <c r="N31" s="28"/>
      <c r="O31" s="28"/>
      <c r="P31" s="28"/>
    </row>
    <row r="32" spans="1:16" x14ac:dyDescent="0.25">
      <c r="A32" s="77">
        <v>30</v>
      </c>
      <c r="B32" t="s">
        <v>783</v>
      </c>
      <c r="C32" t="s">
        <v>701</v>
      </c>
      <c r="D32">
        <v>154</v>
      </c>
      <c r="E32">
        <v>1972</v>
      </c>
      <c r="F32" t="s">
        <v>4</v>
      </c>
      <c r="G32" t="s">
        <v>53</v>
      </c>
      <c r="H32" t="s">
        <v>137</v>
      </c>
    </row>
    <row r="33" spans="1:8" x14ac:dyDescent="0.25">
      <c r="A33" s="77">
        <v>31</v>
      </c>
      <c r="B33" t="s">
        <v>784</v>
      </c>
      <c r="C33" t="s">
        <v>611</v>
      </c>
      <c r="D33">
        <v>115</v>
      </c>
      <c r="E33">
        <v>1979</v>
      </c>
      <c r="F33" t="s">
        <v>4</v>
      </c>
      <c r="G33" t="s">
        <v>53</v>
      </c>
      <c r="H33" t="s">
        <v>137</v>
      </c>
    </row>
    <row r="34" spans="1:8" x14ac:dyDescent="0.25">
      <c r="A34" s="77">
        <v>32</v>
      </c>
      <c r="B34" t="s">
        <v>785</v>
      </c>
      <c r="C34" t="s">
        <v>615</v>
      </c>
      <c r="D34">
        <v>125</v>
      </c>
      <c r="E34">
        <v>1979</v>
      </c>
      <c r="F34" t="s">
        <v>4</v>
      </c>
      <c r="G34" t="s">
        <v>448</v>
      </c>
      <c r="H34" t="s">
        <v>137</v>
      </c>
    </row>
    <row r="35" spans="1:8" x14ac:dyDescent="0.25">
      <c r="A35" s="77">
        <v>33</v>
      </c>
      <c r="B35" t="s">
        <v>789</v>
      </c>
      <c r="C35" t="s">
        <v>211</v>
      </c>
      <c r="D35">
        <v>88</v>
      </c>
      <c r="E35">
        <v>1960</v>
      </c>
      <c r="F35" t="s">
        <v>4</v>
      </c>
      <c r="G35" t="s">
        <v>438</v>
      </c>
      <c r="H35" t="s">
        <v>137</v>
      </c>
    </row>
    <row r="36" spans="1:8" x14ac:dyDescent="0.25">
      <c r="A36" s="77">
        <v>34</v>
      </c>
      <c r="B36" t="s">
        <v>790</v>
      </c>
      <c r="C36" t="s">
        <v>703</v>
      </c>
      <c r="D36">
        <v>150</v>
      </c>
      <c r="E36">
        <v>1969</v>
      </c>
      <c r="F36" t="s">
        <v>4</v>
      </c>
      <c r="G36" t="s">
        <v>53</v>
      </c>
      <c r="H36" t="s">
        <v>137</v>
      </c>
    </row>
    <row r="37" spans="1:8" x14ac:dyDescent="0.25">
      <c r="A37" s="77">
        <v>35</v>
      </c>
      <c r="B37" t="s">
        <v>791</v>
      </c>
      <c r="C37" t="s">
        <v>616</v>
      </c>
      <c r="D37">
        <v>129</v>
      </c>
      <c r="E37">
        <v>1972</v>
      </c>
      <c r="F37" t="s">
        <v>4</v>
      </c>
      <c r="G37" t="s">
        <v>53</v>
      </c>
      <c r="H37" t="s">
        <v>137</v>
      </c>
    </row>
    <row r="38" spans="1:8" x14ac:dyDescent="0.25">
      <c r="A38" s="77">
        <v>36</v>
      </c>
      <c r="B38" t="s">
        <v>792</v>
      </c>
      <c r="C38" t="s">
        <v>612</v>
      </c>
      <c r="D38">
        <v>116</v>
      </c>
      <c r="E38">
        <v>1974</v>
      </c>
      <c r="F38" t="s">
        <v>4</v>
      </c>
      <c r="G38" t="s">
        <v>53</v>
      </c>
      <c r="H38" t="s">
        <v>137</v>
      </c>
    </row>
    <row r="39" spans="1:8" x14ac:dyDescent="0.25">
      <c r="A39" s="77">
        <v>37</v>
      </c>
      <c r="B39" t="s">
        <v>795</v>
      </c>
      <c r="C39" t="s">
        <v>593</v>
      </c>
      <c r="D39">
        <v>66</v>
      </c>
      <c r="E39">
        <v>1968</v>
      </c>
      <c r="F39" t="s">
        <v>4</v>
      </c>
      <c r="G39" t="s">
        <v>53</v>
      </c>
      <c r="H39" t="s">
        <v>137</v>
      </c>
    </row>
    <row r="40" spans="1:8" x14ac:dyDescent="0.25">
      <c r="A40" s="77">
        <v>38</v>
      </c>
      <c r="B40" t="s">
        <v>797</v>
      </c>
      <c r="C40" t="s">
        <v>210</v>
      </c>
      <c r="D40">
        <v>63</v>
      </c>
      <c r="E40">
        <v>1959</v>
      </c>
      <c r="F40" t="s">
        <v>4</v>
      </c>
      <c r="G40" t="s">
        <v>53</v>
      </c>
      <c r="H40" t="s">
        <v>137</v>
      </c>
    </row>
    <row r="41" spans="1:8" x14ac:dyDescent="0.25">
      <c r="A41" s="77">
        <v>39</v>
      </c>
      <c r="B41" t="s">
        <v>799</v>
      </c>
      <c r="C41" t="s">
        <v>587</v>
      </c>
      <c r="D41">
        <v>11</v>
      </c>
      <c r="E41">
        <v>1967</v>
      </c>
      <c r="F41" t="s">
        <v>4</v>
      </c>
      <c r="G41" t="s">
        <v>253</v>
      </c>
      <c r="H41" t="s">
        <v>137</v>
      </c>
    </row>
    <row r="42" spans="1:8" x14ac:dyDescent="0.25">
      <c r="A42" s="77">
        <v>40</v>
      </c>
      <c r="B42" t="s">
        <v>800</v>
      </c>
      <c r="C42" t="s">
        <v>850</v>
      </c>
      <c r="D42">
        <v>156</v>
      </c>
      <c r="E42">
        <v>1975</v>
      </c>
      <c r="F42" t="s">
        <v>4</v>
      </c>
      <c r="G42" t="s">
        <v>58</v>
      </c>
      <c r="H42" t="s">
        <v>137</v>
      </c>
    </row>
    <row r="43" spans="1:8" x14ac:dyDescent="0.25">
      <c r="A43" s="77">
        <v>41</v>
      </c>
      <c r="B43" t="s">
        <v>803</v>
      </c>
      <c r="C43" t="s">
        <v>213</v>
      </c>
      <c r="D43">
        <v>121</v>
      </c>
      <c r="E43">
        <v>1956</v>
      </c>
      <c r="F43" t="s">
        <v>4</v>
      </c>
      <c r="G43" t="s">
        <v>452</v>
      </c>
      <c r="H43" t="s">
        <v>137</v>
      </c>
    </row>
    <row r="44" spans="1:8" x14ac:dyDescent="0.25">
      <c r="A44" s="77">
        <v>42</v>
      </c>
      <c r="B44" t="s">
        <v>804</v>
      </c>
      <c r="C44" t="s">
        <v>598</v>
      </c>
      <c r="D44">
        <v>80</v>
      </c>
      <c r="E44">
        <v>1970</v>
      </c>
      <c r="F44" t="s">
        <v>4</v>
      </c>
      <c r="G44" t="s">
        <v>436</v>
      </c>
      <c r="H44" t="s">
        <v>137</v>
      </c>
    </row>
    <row r="45" spans="1:8" x14ac:dyDescent="0.25">
      <c r="A45" s="77">
        <v>43</v>
      </c>
      <c r="B45" t="s">
        <v>806</v>
      </c>
      <c r="C45" t="s">
        <v>617</v>
      </c>
      <c r="D45">
        <v>133</v>
      </c>
      <c r="E45">
        <v>1962</v>
      </c>
      <c r="F45" t="s">
        <v>4</v>
      </c>
      <c r="G45" t="s">
        <v>53</v>
      </c>
      <c r="H45" t="s">
        <v>137</v>
      </c>
    </row>
    <row r="46" spans="1:8" x14ac:dyDescent="0.25">
      <c r="A46" s="77">
        <v>44</v>
      </c>
      <c r="B46" t="s">
        <v>809</v>
      </c>
      <c r="C46" t="s">
        <v>619</v>
      </c>
      <c r="D46">
        <v>135</v>
      </c>
      <c r="E46">
        <v>1966</v>
      </c>
      <c r="F46" t="s">
        <v>4</v>
      </c>
      <c r="G46" t="s">
        <v>53</v>
      </c>
      <c r="H46" t="s">
        <v>137</v>
      </c>
    </row>
    <row r="47" spans="1:8" x14ac:dyDescent="0.25">
      <c r="A47" s="77">
        <v>45</v>
      </c>
      <c r="B47" t="s">
        <v>812</v>
      </c>
      <c r="C47" t="s">
        <v>214</v>
      </c>
      <c r="D47">
        <v>16</v>
      </c>
      <c r="E47">
        <v>1954</v>
      </c>
      <c r="F47" t="s">
        <v>4</v>
      </c>
      <c r="G47" t="s">
        <v>253</v>
      </c>
      <c r="H47" t="s">
        <v>137</v>
      </c>
    </row>
    <row r="48" spans="1:8" x14ac:dyDescent="0.25">
      <c r="A48" s="77">
        <v>46</v>
      </c>
      <c r="B48" t="s">
        <v>816</v>
      </c>
      <c r="C48" t="s">
        <v>597</v>
      </c>
      <c r="D48">
        <v>71</v>
      </c>
      <c r="E48">
        <v>1981</v>
      </c>
      <c r="F48" t="s">
        <v>4</v>
      </c>
      <c r="G48" t="s">
        <v>453</v>
      </c>
      <c r="H48" t="s">
        <v>137</v>
      </c>
    </row>
    <row r="49" spans="1:8" x14ac:dyDescent="0.25">
      <c r="A49" s="77">
        <v>47</v>
      </c>
      <c r="B49" t="s">
        <v>819</v>
      </c>
      <c r="C49" t="s">
        <v>591</v>
      </c>
      <c r="D49">
        <v>45</v>
      </c>
      <c r="E49">
        <v>1959</v>
      </c>
      <c r="F49" t="s">
        <v>4</v>
      </c>
      <c r="G49" t="s">
        <v>53</v>
      </c>
      <c r="H49" t="s">
        <v>137</v>
      </c>
    </row>
    <row r="50" spans="1:8" x14ac:dyDescent="0.25">
      <c r="A50" s="77">
        <v>48</v>
      </c>
      <c r="B50" t="s">
        <v>821</v>
      </c>
      <c r="C50" t="s">
        <v>588</v>
      </c>
      <c r="D50">
        <v>12</v>
      </c>
      <c r="E50">
        <v>1978</v>
      </c>
      <c r="F50" t="s">
        <v>4</v>
      </c>
      <c r="G50" t="s">
        <v>53</v>
      </c>
      <c r="H50" t="s">
        <v>137</v>
      </c>
    </row>
    <row r="51" spans="1:8" x14ac:dyDescent="0.25">
      <c r="A51" s="77">
        <v>49</v>
      </c>
      <c r="B51" t="s">
        <v>826</v>
      </c>
      <c r="C51" t="s">
        <v>586</v>
      </c>
      <c r="D51">
        <v>10</v>
      </c>
      <c r="E51">
        <v>1959</v>
      </c>
      <c r="F51" t="s">
        <v>4</v>
      </c>
      <c r="G51" t="s">
        <v>58</v>
      </c>
      <c r="H51" t="s">
        <v>137</v>
      </c>
    </row>
    <row r="52" spans="1:8" x14ac:dyDescent="0.25">
      <c r="A52" s="77">
        <v>50</v>
      </c>
      <c r="B52" t="s">
        <v>822</v>
      </c>
      <c r="C52" t="s">
        <v>215</v>
      </c>
      <c r="D52">
        <v>94</v>
      </c>
      <c r="E52">
        <v>1979</v>
      </c>
      <c r="F52" t="s">
        <v>4</v>
      </c>
      <c r="G52" t="s">
        <v>53</v>
      </c>
      <c r="H52" t="s">
        <v>137</v>
      </c>
    </row>
    <row r="53" spans="1:8" x14ac:dyDescent="0.25">
      <c r="A53" s="77">
        <v>51</v>
      </c>
      <c r="B53" t="s">
        <v>823</v>
      </c>
      <c r="C53" t="s">
        <v>216</v>
      </c>
      <c r="D53">
        <v>72</v>
      </c>
      <c r="E53">
        <v>1968</v>
      </c>
      <c r="F53" t="s">
        <v>4</v>
      </c>
      <c r="G53" t="s">
        <v>53</v>
      </c>
      <c r="H53" t="s">
        <v>137</v>
      </c>
    </row>
    <row r="54" spans="1:8" x14ac:dyDescent="0.25">
      <c r="A54" s="77">
        <v>52</v>
      </c>
      <c r="B54" t="s">
        <v>825</v>
      </c>
      <c r="C54" t="s">
        <v>590</v>
      </c>
      <c r="D54">
        <v>44</v>
      </c>
      <c r="E54">
        <v>1984</v>
      </c>
      <c r="F54" t="s">
        <v>4</v>
      </c>
      <c r="G54" t="s">
        <v>53</v>
      </c>
      <c r="H54" t="s">
        <v>137</v>
      </c>
    </row>
    <row r="55" spans="1:8" x14ac:dyDescent="0.25">
      <c r="A55" s="77">
        <v>53</v>
      </c>
      <c r="B55" t="s">
        <v>829</v>
      </c>
      <c r="C55" t="s">
        <v>702</v>
      </c>
      <c r="D55">
        <v>149</v>
      </c>
      <c r="E55">
        <v>1965</v>
      </c>
      <c r="F55" t="s">
        <v>4</v>
      </c>
      <c r="G55" t="s">
        <v>53</v>
      </c>
      <c r="H55" t="s">
        <v>137</v>
      </c>
    </row>
    <row r="56" spans="1:8" x14ac:dyDescent="0.25">
      <c r="A56" s="77">
        <v>54</v>
      </c>
      <c r="B56" t="s">
        <v>844</v>
      </c>
      <c r="C56" t="s">
        <v>595</v>
      </c>
      <c r="D56">
        <v>68</v>
      </c>
      <c r="E56">
        <v>1979</v>
      </c>
      <c r="F56" t="s">
        <v>4</v>
      </c>
      <c r="G56" t="s">
        <v>53</v>
      </c>
      <c r="H56" t="s">
        <v>137</v>
      </c>
    </row>
    <row r="57" spans="1:8" x14ac:dyDescent="0.25">
      <c r="A57" s="77">
        <v>55</v>
      </c>
      <c r="B57" t="s">
        <v>842</v>
      </c>
      <c r="C57" t="s">
        <v>217</v>
      </c>
      <c r="D57">
        <v>132</v>
      </c>
      <c r="E57">
        <v>1953</v>
      </c>
      <c r="F57" t="s">
        <v>4</v>
      </c>
      <c r="G57" t="s">
        <v>449</v>
      </c>
      <c r="H57" t="s">
        <v>137</v>
      </c>
    </row>
    <row r="58" spans="1:8" x14ac:dyDescent="0.25">
      <c r="A58" s="77">
        <v>56</v>
      </c>
      <c r="B58" t="s">
        <v>840</v>
      </c>
      <c r="C58" t="s">
        <v>596</v>
      </c>
      <c r="D58">
        <v>70</v>
      </c>
      <c r="E58">
        <v>1973</v>
      </c>
      <c r="F58" t="s">
        <v>4</v>
      </c>
      <c r="G58" t="s">
        <v>289</v>
      </c>
      <c r="H58" t="s">
        <v>137</v>
      </c>
    </row>
    <row r="59" spans="1:8" x14ac:dyDescent="0.25">
      <c r="A59" s="77">
        <v>57</v>
      </c>
      <c r="B59" t="s">
        <v>836</v>
      </c>
      <c r="C59" t="s">
        <v>610</v>
      </c>
      <c r="D59">
        <v>107</v>
      </c>
      <c r="E59">
        <v>1975</v>
      </c>
      <c r="F59" t="s">
        <v>4</v>
      </c>
      <c r="G59" t="s">
        <v>453</v>
      </c>
      <c r="H59" t="s">
        <v>137</v>
      </c>
    </row>
    <row r="60" spans="1:8" x14ac:dyDescent="0.25">
      <c r="A60" s="77">
        <v>58</v>
      </c>
      <c r="B60" t="s">
        <v>835</v>
      </c>
      <c r="C60" t="s">
        <v>602</v>
      </c>
      <c r="D60">
        <v>87</v>
      </c>
      <c r="E60">
        <v>1954</v>
      </c>
      <c r="F60" t="s">
        <v>4</v>
      </c>
      <c r="G60" t="s">
        <v>106</v>
      </c>
      <c r="H60" t="s">
        <v>137</v>
      </c>
    </row>
    <row r="61" spans="1:8" x14ac:dyDescent="0.25">
      <c r="A61" s="77">
        <v>59</v>
      </c>
      <c r="B61" t="s">
        <v>834</v>
      </c>
      <c r="C61" t="s">
        <v>218</v>
      </c>
      <c r="D61">
        <v>14</v>
      </c>
      <c r="E61">
        <v>1952</v>
      </c>
      <c r="F61" t="s">
        <v>4</v>
      </c>
      <c r="G61" t="s">
        <v>253</v>
      </c>
      <c r="H61" t="s">
        <v>137</v>
      </c>
    </row>
    <row r="62" spans="1:8" x14ac:dyDescent="0.25">
      <c r="B62" t="s">
        <v>793</v>
      </c>
      <c r="C62" t="s">
        <v>620</v>
      </c>
      <c r="D62">
        <v>141</v>
      </c>
      <c r="E62">
        <v>1957</v>
      </c>
      <c r="F62" t="s">
        <v>4</v>
      </c>
      <c r="G62" t="s">
        <v>450</v>
      </c>
      <c r="H62" t="s">
        <v>137</v>
      </c>
    </row>
    <row r="63" spans="1:8" x14ac:dyDescent="0.25">
      <c r="B63"/>
    </row>
    <row r="64" spans="1:8" x14ac:dyDescent="0.25">
      <c r="B64"/>
    </row>
    <row r="65" spans="2:2" x14ac:dyDescent="0.25">
      <c r="B65"/>
    </row>
    <row r="66" spans="2:2" x14ac:dyDescent="0.25">
      <c r="B66"/>
    </row>
    <row r="67" spans="2:2" x14ac:dyDescent="0.25">
      <c r="B67"/>
    </row>
    <row r="68" spans="2:2" x14ac:dyDescent="0.25">
      <c r="B68"/>
    </row>
    <row r="69" spans="2:2" x14ac:dyDescent="0.25">
      <c r="B69"/>
    </row>
    <row r="70" spans="2:2" x14ac:dyDescent="0.25">
      <c r="B70"/>
    </row>
    <row r="71" spans="2:2" x14ac:dyDescent="0.25">
      <c r="B71"/>
    </row>
    <row r="72" spans="2:2" x14ac:dyDescent="0.25">
      <c r="B72"/>
    </row>
    <row r="73" spans="2:2" x14ac:dyDescent="0.25">
      <c r="B73"/>
    </row>
    <row r="74" spans="2:2" x14ac:dyDescent="0.25">
      <c r="B74"/>
    </row>
    <row r="75" spans="2:2" x14ac:dyDescent="0.25">
      <c r="B75"/>
    </row>
    <row r="76" spans="2:2" x14ac:dyDescent="0.25">
      <c r="B76"/>
    </row>
    <row r="77" spans="2:2" x14ac:dyDescent="0.25">
      <c r="B77"/>
    </row>
    <row r="78" spans="2:2" x14ac:dyDescent="0.25">
      <c r="B78"/>
    </row>
    <row r="79" spans="2:2" x14ac:dyDescent="0.25">
      <c r="B79"/>
    </row>
    <row r="80" spans="2:2" x14ac:dyDescent="0.25">
      <c r="B80"/>
    </row>
    <row r="81" spans="2:2" x14ac:dyDescent="0.25">
      <c r="B81"/>
    </row>
    <row r="82" spans="2:2" x14ac:dyDescent="0.25">
      <c r="B82"/>
    </row>
    <row r="83" spans="2:2" x14ac:dyDescent="0.25">
      <c r="B83"/>
    </row>
    <row r="84" spans="2:2" x14ac:dyDescent="0.25">
      <c r="B84"/>
    </row>
    <row r="85" spans="2:2" x14ac:dyDescent="0.25">
      <c r="B85"/>
    </row>
    <row r="86" spans="2:2" x14ac:dyDescent="0.25">
      <c r="B86"/>
    </row>
    <row r="87" spans="2:2" x14ac:dyDescent="0.25">
      <c r="B87"/>
    </row>
    <row r="88" spans="2:2" x14ac:dyDescent="0.25">
      <c r="B88"/>
    </row>
    <row r="89" spans="2:2" x14ac:dyDescent="0.25">
      <c r="B89"/>
    </row>
    <row r="90" spans="2:2" x14ac:dyDescent="0.25">
      <c r="B90"/>
    </row>
    <row r="91" spans="2:2" x14ac:dyDescent="0.25">
      <c r="B91"/>
    </row>
    <row r="92" spans="2:2" x14ac:dyDescent="0.25">
      <c r="B92"/>
    </row>
    <row r="93" spans="2:2" x14ac:dyDescent="0.25">
      <c r="B93"/>
    </row>
    <row r="94" spans="2:2" x14ac:dyDescent="0.25">
      <c r="B94"/>
    </row>
    <row r="95" spans="2:2" x14ac:dyDescent="0.25">
      <c r="B95"/>
    </row>
    <row r="96" spans="2:2" x14ac:dyDescent="0.25">
      <c r="B96"/>
    </row>
    <row r="97" spans="2:2" x14ac:dyDescent="0.25">
      <c r="B97"/>
    </row>
    <row r="98" spans="2:2" x14ac:dyDescent="0.25">
      <c r="B98"/>
    </row>
    <row r="99" spans="2:2" x14ac:dyDescent="0.25">
      <c r="B99"/>
    </row>
    <row r="100" spans="2:2" x14ac:dyDescent="0.25">
      <c r="B100"/>
    </row>
    <row r="101" spans="2:2" x14ac:dyDescent="0.25">
      <c r="B101"/>
    </row>
    <row r="102" spans="2:2" x14ac:dyDescent="0.25">
      <c r="B102"/>
    </row>
    <row r="103" spans="2:2" x14ac:dyDescent="0.25">
      <c r="B103"/>
    </row>
    <row r="104" spans="2:2" x14ac:dyDescent="0.25">
      <c r="B104"/>
    </row>
    <row r="105" spans="2:2" x14ac:dyDescent="0.25">
      <c r="B105"/>
    </row>
    <row r="106" spans="2:2" x14ac:dyDescent="0.25">
      <c r="B106"/>
    </row>
    <row r="107" spans="2:2" x14ac:dyDescent="0.25">
      <c r="B107"/>
    </row>
    <row r="108" spans="2:2" x14ac:dyDescent="0.25">
      <c r="B108"/>
    </row>
    <row r="109" spans="2:2" x14ac:dyDescent="0.25">
      <c r="B109"/>
    </row>
    <row r="110" spans="2:2" x14ac:dyDescent="0.25">
      <c r="B110"/>
    </row>
    <row r="111" spans="2:2" x14ac:dyDescent="0.25">
      <c r="B111"/>
    </row>
    <row r="112" spans="2:2" x14ac:dyDescent="0.25">
      <c r="B112"/>
    </row>
    <row r="113" spans="2:2" x14ac:dyDescent="0.25">
      <c r="B113"/>
    </row>
    <row r="114" spans="2:2" x14ac:dyDescent="0.25">
      <c r="B114"/>
    </row>
    <row r="115" spans="2:2" x14ac:dyDescent="0.25">
      <c r="B115"/>
    </row>
    <row r="116" spans="2:2" x14ac:dyDescent="0.25">
      <c r="B116"/>
    </row>
    <row r="117" spans="2:2" x14ac:dyDescent="0.25">
      <c r="B117"/>
    </row>
    <row r="118" spans="2:2" x14ac:dyDescent="0.25">
      <c r="B118"/>
    </row>
    <row r="119" spans="2:2" x14ac:dyDescent="0.25">
      <c r="B119"/>
    </row>
    <row r="120" spans="2:2" x14ac:dyDescent="0.25">
      <c r="B120"/>
    </row>
    <row r="121" spans="2:2" x14ac:dyDescent="0.25">
      <c r="B121"/>
    </row>
    <row r="122" spans="2:2" x14ac:dyDescent="0.25">
      <c r="B122"/>
    </row>
    <row r="123" spans="2:2" x14ac:dyDescent="0.25">
      <c r="B123"/>
    </row>
    <row r="124" spans="2:2" x14ac:dyDescent="0.25">
      <c r="B124"/>
    </row>
    <row r="125" spans="2:2" x14ac:dyDescent="0.25">
      <c r="B125"/>
    </row>
    <row r="126" spans="2:2" x14ac:dyDescent="0.25">
      <c r="B126"/>
    </row>
    <row r="127" spans="2:2" x14ac:dyDescent="0.25">
      <c r="B127"/>
    </row>
    <row r="128" spans="2:2" x14ac:dyDescent="0.25">
      <c r="B128"/>
    </row>
    <row r="129" spans="2:2" x14ac:dyDescent="0.25">
      <c r="B129"/>
    </row>
    <row r="130" spans="2:2" x14ac:dyDescent="0.25">
      <c r="B130"/>
    </row>
    <row r="131" spans="2:2" x14ac:dyDescent="0.25">
      <c r="B131"/>
    </row>
    <row r="132" spans="2:2" x14ac:dyDescent="0.25">
      <c r="B132"/>
    </row>
    <row r="133" spans="2:2" x14ac:dyDescent="0.25">
      <c r="B133"/>
    </row>
    <row r="134" spans="2:2" x14ac:dyDescent="0.25">
      <c r="B134"/>
    </row>
    <row r="135" spans="2:2" x14ac:dyDescent="0.25">
      <c r="B135"/>
    </row>
    <row r="136" spans="2:2" x14ac:dyDescent="0.25">
      <c r="B136"/>
    </row>
    <row r="137" spans="2:2" x14ac:dyDescent="0.25">
      <c r="B137"/>
    </row>
    <row r="138" spans="2:2" x14ac:dyDescent="0.25">
      <c r="B138"/>
    </row>
    <row r="139" spans="2:2" x14ac:dyDescent="0.25">
      <c r="B139"/>
    </row>
    <row r="140" spans="2:2" x14ac:dyDescent="0.25">
      <c r="B140"/>
    </row>
    <row r="141" spans="2:2" x14ac:dyDescent="0.25">
      <c r="B141"/>
    </row>
    <row r="142" spans="2:2" x14ac:dyDescent="0.25">
      <c r="B142"/>
    </row>
    <row r="143" spans="2:2" x14ac:dyDescent="0.25">
      <c r="B143"/>
    </row>
    <row r="144" spans="2:2" x14ac:dyDescent="0.25">
      <c r="B144"/>
    </row>
    <row r="145" spans="2:2" x14ac:dyDescent="0.25">
      <c r="B145"/>
    </row>
    <row r="146" spans="2:2" x14ac:dyDescent="0.25">
      <c r="B146"/>
    </row>
    <row r="147" spans="2:2" x14ac:dyDescent="0.25">
      <c r="B147"/>
    </row>
    <row r="148" spans="2:2" x14ac:dyDescent="0.25">
      <c r="B148"/>
    </row>
    <row r="149" spans="2:2" x14ac:dyDescent="0.25">
      <c r="B149"/>
    </row>
    <row r="150" spans="2:2" x14ac:dyDescent="0.25">
      <c r="B150"/>
    </row>
    <row r="151" spans="2:2" x14ac:dyDescent="0.25">
      <c r="B151"/>
    </row>
    <row r="152" spans="2:2" x14ac:dyDescent="0.25">
      <c r="B152"/>
    </row>
    <row r="153" spans="2:2" x14ac:dyDescent="0.25">
      <c r="B153"/>
    </row>
    <row r="154" spans="2:2" x14ac:dyDescent="0.25">
      <c r="B154"/>
    </row>
    <row r="155" spans="2:2" x14ac:dyDescent="0.25">
      <c r="B155"/>
    </row>
    <row r="156" spans="2:2" x14ac:dyDescent="0.25">
      <c r="B156"/>
    </row>
    <row r="157" spans="2:2" x14ac:dyDescent="0.25">
      <c r="B157"/>
    </row>
    <row r="158" spans="2:2" x14ac:dyDescent="0.25">
      <c r="B158"/>
    </row>
    <row r="159" spans="2:2" x14ac:dyDescent="0.25">
      <c r="B159"/>
    </row>
    <row r="160" spans="2:2" x14ac:dyDescent="0.25">
      <c r="B160"/>
    </row>
    <row r="161" spans="2:2" x14ac:dyDescent="0.25">
      <c r="B161"/>
    </row>
    <row r="162" spans="2:2" x14ac:dyDescent="0.25">
      <c r="B162"/>
    </row>
    <row r="163" spans="2:2" x14ac:dyDescent="0.25">
      <c r="B163"/>
    </row>
    <row r="164" spans="2:2" x14ac:dyDescent="0.25">
      <c r="B164"/>
    </row>
    <row r="165" spans="2:2" x14ac:dyDescent="0.25">
      <c r="B165"/>
    </row>
    <row r="166" spans="2:2" x14ac:dyDescent="0.25">
      <c r="B166"/>
    </row>
    <row r="167" spans="2:2" x14ac:dyDescent="0.25">
      <c r="B167"/>
    </row>
    <row r="168" spans="2:2" x14ac:dyDescent="0.25">
      <c r="B168"/>
    </row>
    <row r="169" spans="2:2" x14ac:dyDescent="0.25">
      <c r="B169"/>
    </row>
    <row r="170" spans="2:2" x14ac:dyDescent="0.25">
      <c r="B170"/>
    </row>
    <row r="171" spans="2:2" x14ac:dyDescent="0.25">
      <c r="B171"/>
    </row>
    <row r="172" spans="2:2" x14ac:dyDescent="0.25">
      <c r="B172"/>
    </row>
    <row r="173" spans="2:2" x14ac:dyDescent="0.25">
      <c r="B173"/>
    </row>
    <row r="174" spans="2:2" x14ac:dyDescent="0.25">
      <c r="B174"/>
    </row>
    <row r="175" spans="2:2" x14ac:dyDescent="0.25">
      <c r="B175"/>
    </row>
    <row r="176" spans="2:2" x14ac:dyDescent="0.25">
      <c r="B176"/>
    </row>
    <row r="177" spans="2:2" x14ac:dyDescent="0.25">
      <c r="B177"/>
    </row>
    <row r="178" spans="2:2" x14ac:dyDescent="0.25">
      <c r="B178"/>
    </row>
    <row r="179" spans="2:2" x14ac:dyDescent="0.25">
      <c r="B179"/>
    </row>
    <row r="180" spans="2:2" x14ac:dyDescent="0.25">
      <c r="B180"/>
    </row>
    <row r="181" spans="2:2" x14ac:dyDescent="0.25">
      <c r="B181"/>
    </row>
    <row r="182" spans="2:2" x14ac:dyDescent="0.25">
      <c r="B182"/>
    </row>
    <row r="183" spans="2:2" x14ac:dyDescent="0.25">
      <c r="B183"/>
    </row>
    <row r="184" spans="2:2" x14ac:dyDescent="0.25">
      <c r="B184"/>
    </row>
    <row r="185" spans="2:2" x14ac:dyDescent="0.25">
      <c r="B185"/>
    </row>
    <row r="186" spans="2:2" x14ac:dyDescent="0.25">
      <c r="B186"/>
    </row>
    <row r="187" spans="2:2" x14ac:dyDescent="0.25">
      <c r="B187"/>
    </row>
    <row r="188" spans="2:2" x14ac:dyDescent="0.25">
      <c r="B188"/>
    </row>
    <row r="189" spans="2:2" x14ac:dyDescent="0.25">
      <c r="B189"/>
    </row>
    <row r="190" spans="2:2" x14ac:dyDescent="0.25">
      <c r="B190"/>
    </row>
    <row r="191" spans="2:2" x14ac:dyDescent="0.25">
      <c r="B191"/>
    </row>
    <row r="192" spans="2:2" x14ac:dyDescent="0.25">
      <c r="B192"/>
    </row>
    <row r="193" spans="2:2" x14ac:dyDescent="0.25">
      <c r="B193"/>
    </row>
    <row r="194" spans="2:2" x14ac:dyDescent="0.25">
      <c r="B194"/>
    </row>
    <row r="195" spans="2:2" x14ac:dyDescent="0.25">
      <c r="B195"/>
    </row>
    <row r="196" spans="2:2" x14ac:dyDescent="0.25">
      <c r="B196"/>
    </row>
    <row r="197" spans="2:2" x14ac:dyDescent="0.25">
      <c r="B197"/>
    </row>
    <row r="198" spans="2:2" x14ac:dyDescent="0.25">
      <c r="B198"/>
    </row>
    <row r="199" spans="2:2" x14ac:dyDescent="0.25">
      <c r="B199"/>
    </row>
    <row r="200" spans="2:2" x14ac:dyDescent="0.25">
      <c r="B200"/>
    </row>
    <row r="201" spans="2:2" x14ac:dyDescent="0.25">
      <c r="B201"/>
    </row>
    <row r="202" spans="2:2" x14ac:dyDescent="0.25">
      <c r="B202"/>
    </row>
    <row r="203" spans="2:2" x14ac:dyDescent="0.25">
      <c r="B203"/>
    </row>
    <row r="204" spans="2:2" x14ac:dyDescent="0.25">
      <c r="B204"/>
    </row>
    <row r="205" spans="2:2" x14ac:dyDescent="0.25">
      <c r="B205"/>
    </row>
    <row r="206" spans="2:2" x14ac:dyDescent="0.25">
      <c r="B206"/>
    </row>
    <row r="207" spans="2:2" x14ac:dyDescent="0.25">
      <c r="B207"/>
    </row>
    <row r="208" spans="2:2" x14ac:dyDescent="0.25">
      <c r="B208"/>
    </row>
    <row r="209" spans="2:2" x14ac:dyDescent="0.25">
      <c r="B209"/>
    </row>
    <row r="210" spans="2:2" x14ac:dyDescent="0.25">
      <c r="B210"/>
    </row>
    <row r="211" spans="2:2" x14ac:dyDescent="0.25">
      <c r="B211"/>
    </row>
    <row r="212" spans="2:2" x14ac:dyDescent="0.25">
      <c r="B212"/>
    </row>
    <row r="213" spans="2:2" x14ac:dyDescent="0.25">
      <c r="B213"/>
    </row>
    <row r="214" spans="2:2" x14ac:dyDescent="0.25">
      <c r="B214"/>
    </row>
    <row r="215" spans="2:2" x14ac:dyDescent="0.25">
      <c r="B215"/>
    </row>
    <row r="216" spans="2:2" x14ac:dyDescent="0.25">
      <c r="B216"/>
    </row>
    <row r="217" spans="2:2" x14ac:dyDescent="0.25">
      <c r="B217"/>
    </row>
    <row r="218" spans="2:2" x14ac:dyDescent="0.25">
      <c r="B218"/>
    </row>
    <row r="219" spans="2:2" x14ac:dyDescent="0.25">
      <c r="B219"/>
    </row>
    <row r="220" spans="2:2" x14ac:dyDescent="0.25">
      <c r="B220"/>
    </row>
    <row r="221" spans="2:2" x14ac:dyDescent="0.25">
      <c r="B221"/>
    </row>
    <row r="222" spans="2:2" x14ac:dyDescent="0.25">
      <c r="B222"/>
    </row>
    <row r="223" spans="2:2" x14ac:dyDescent="0.25">
      <c r="B223"/>
    </row>
    <row r="224" spans="2:2" x14ac:dyDescent="0.25">
      <c r="B224"/>
    </row>
    <row r="225" spans="2:2" x14ac:dyDescent="0.25">
      <c r="B225"/>
    </row>
    <row r="226" spans="2:2" x14ac:dyDescent="0.25">
      <c r="B226"/>
    </row>
    <row r="227" spans="2:2" x14ac:dyDescent="0.25">
      <c r="B227"/>
    </row>
    <row r="228" spans="2:2" x14ac:dyDescent="0.25">
      <c r="B228"/>
    </row>
    <row r="229" spans="2:2" x14ac:dyDescent="0.25">
      <c r="B229"/>
    </row>
    <row r="230" spans="2:2" x14ac:dyDescent="0.25">
      <c r="B230"/>
    </row>
    <row r="231" spans="2:2" x14ac:dyDescent="0.25">
      <c r="B231"/>
    </row>
    <row r="232" spans="2:2" x14ac:dyDescent="0.25">
      <c r="B232"/>
    </row>
    <row r="233" spans="2:2" x14ac:dyDescent="0.25">
      <c r="B233"/>
    </row>
    <row r="234" spans="2:2" x14ac:dyDescent="0.25">
      <c r="B234"/>
    </row>
    <row r="235" spans="2:2" x14ac:dyDescent="0.25">
      <c r="B235"/>
    </row>
    <row r="236" spans="2:2" x14ac:dyDescent="0.25">
      <c r="B236"/>
    </row>
    <row r="237" spans="2:2" x14ac:dyDescent="0.25">
      <c r="B237"/>
    </row>
    <row r="238" spans="2:2" x14ac:dyDescent="0.25">
      <c r="B238"/>
    </row>
    <row r="239" spans="2:2" x14ac:dyDescent="0.25">
      <c r="B239"/>
    </row>
    <row r="240" spans="2:2" x14ac:dyDescent="0.25">
      <c r="B240"/>
    </row>
    <row r="241" spans="2:2" x14ac:dyDescent="0.25">
      <c r="B241"/>
    </row>
    <row r="242" spans="2:2" x14ac:dyDescent="0.25">
      <c r="B242"/>
    </row>
    <row r="243" spans="2:2" x14ac:dyDescent="0.25">
      <c r="B243"/>
    </row>
    <row r="244" spans="2:2" x14ac:dyDescent="0.25">
      <c r="B244"/>
    </row>
    <row r="245" spans="2:2" x14ac:dyDescent="0.25">
      <c r="B245"/>
    </row>
    <row r="246" spans="2:2" x14ac:dyDescent="0.25">
      <c r="B246"/>
    </row>
    <row r="247" spans="2:2" x14ac:dyDescent="0.25">
      <c r="B247"/>
    </row>
    <row r="248" spans="2:2" x14ac:dyDescent="0.25">
      <c r="B248"/>
    </row>
    <row r="249" spans="2:2" x14ac:dyDescent="0.25">
      <c r="B249"/>
    </row>
    <row r="250" spans="2:2" x14ac:dyDescent="0.25">
      <c r="B250"/>
    </row>
    <row r="251" spans="2:2" x14ac:dyDescent="0.25">
      <c r="B251"/>
    </row>
    <row r="252" spans="2:2" x14ac:dyDescent="0.25">
      <c r="B252"/>
    </row>
    <row r="253" spans="2:2" x14ac:dyDescent="0.25">
      <c r="B253"/>
    </row>
    <row r="254" spans="2:2" x14ac:dyDescent="0.25">
      <c r="B254"/>
    </row>
    <row r="255" spans="2:2" x14ac:dyDescent="0.25">
      <c r="B255"/>
    </row>
    <row r="256" spans="2:2" x14ac:dyDescent="0.25">
      <c r="B256"/>
    </row>
    <row r="257" spans="2:2" x14ac:dyDescent="0.25">
      <c r="B257"/>
    </row>
    <row r="258" spans="2:2" x14ac:dyDescent="0.25">
      <c r="B258"/>
    </row>
    <row r="259" spans="2:2" x14ac:dyDescent="0.25">
      <c r="B259"/>
    </row>
    <row r="260" spans="2:2" x14ac:dyDescent="0.25">
      <c r="B260"/>
    </row>
    <row r="261" spans="2:2" x14ac:dyDescent="0.25">
      <c r="B261"/>
    </row>
    <row r="262" spans="2:2" x14ac:dyDescent="0.25">
      <c r="B262"/>
    </row>
    <row r="263" spans="2:2" x14ac:dyDescent="0.25">
      <c r="B263"/>
    </row>
    <row r="264" spans="2:2" x14ac:dyDescent="0.25">
      <c r="B264"/>
    </row>
    <row r="265" spans="2:2" x14ac:dyDescent="0.25">
      <c r="B265"/>
    </row>
    <row r="266" spans="2:2" x14ac:dyDescent="0.25">
      <c r="B266"/>
    </row>
    <row r="267" spans="2:2" x14ac:dyDescent="0.25">
      <c r="B267"/>
    </row>
    <row r="268" spans="2:2" x14ac:dyDescent="0.25">
      <c r="B268"/>
    </row>
    <row r="269" spans="2:2" x14ac:dyDescent="0.25">
      <c r="B269"/>
    </row>
    <row r="270" spans="2:2" x14ac:dyDescent="0.25">
      <c r="B270"/>
    </row>
    <row r="271" spans="2:2" x14ac:dyDescent="0.25">
      <c r="B271"/>
    </row>
    <row r="272" spans="2:2" x14ac:dyDescent="0.25">
      <c r="B272"/>
    </row>
    <row r="273" spans="2:2" x14ac:dyDescent="0.25">
      <c r="B273"/>
    </row>
    <row r="274" spans="2:2" x14ac:dyDescent="0.25">
      <c r="B274"/>
    </row>
    <row r="275" spans="2:2" x14ac:dyDescent="0.25">
      <c r="B275"/>
    </row>
    <row r="276" spans="2:2" x14ac:dyDescent="0.25">
      <c r="B276"/>
    </row>
    <row r="277" spans="2:2" x14ac:dyDescent="0.25">
      <c r="B277"/>
    </row>
    <row r="278" spans="2:2" x14ac:dyDescent="0.25">
      <c r="B278"/>
    </row>
    <row r="279" spans="2:2" x14ac:dyDescent="0.25">
      <c r="B279"/>
    </row>
    <row r="280" spans="2:2" x14ac:dyDescent="0.25">
      <c r="B280"/>
    </row>
    <row r="281" spans="2:2" x14ac:dyDescent="0.25">
      <c r="B281"/>
    </row>
    <row r="282" spans="2:2" x14ac:dyDescent="0.25">
      <c r="B282"/>
    </row>
    <row r="283" spans="2:2" x14ac:dyDescent="0.25">
      <c r="B283"/>
    </row>
    <row r="284" spans="2:2" x14ac:dyDescent="0.25">
      <c r="B284"/>
    </row>
    <row r="285" spans="2:2" x14ac:dyDescent="0.25">
      <c r="B285"/>
    </row>
    <row r="286" spans="2:2" x14ac:dyDescent="0.25">
      <c r="B286"/>
    </row>
    <row r="287" spans="2:2" x14ac:dyDescent="0.25">
      <c r="B287"/>
    </row>
    <row r="288" spans="2:2" x14ac:dyDescent="0.25">
      <c r="B288"/>
    </row>
    <row r="289" spans="2:2" x14ac:dyDescent="0.25">
      <c r="B289"/>
    </row>
    <row r="290" spans="2:2" x14ac:dyDescent="0.25">
      <c r="B290"/>
    </row>
    <row r="291" spans="2:2" x14ac:dyDescent="0.25">
      <c r="B291"/>
    </row>
    <row r="292" spans="2:2" x14ac:dyDescent="0.25">
      <c r="B292"/>
    </row>
    <row r="293" spans="2:2" x14ac:dyDescent="0.25">
      <c r="B293"/>
    </row>
    <row r="294" spans="2:2" x14ac:dyDescent="0.25">
      <c r="B294"/>
    </row>
    <row r="295" spans="2:2" x14ac:dyDescent="0.25">
      <c r="B295"/>
    </row>
    <row r="296" spans="2:2" x14ac:dyDescent="0.25">
      <c r="B296"/>
    </row>
    <row r="297" spans="2:2" x14ac:dyDescent="0.25">
      <c r="B297"/>
    </row>
    <row r="298" spans="2:2" x14ac:dyDescent="0.25">
      <c r="B298"/>
    </row>
    <row r="299" spans="2:2" x14ac:dyDescent="0.25">
      <c r="B299"/>
    </row>
    <row r="300" spans="2:2" x14ac:dyDescent="0.25">
      <c r="B300"/>
    </row>
    <row r="301" spans="2:2" x14ac:dyDescent="0.25">
      <c r="B301"/>
    </row>
    <row r="302" spans="2:2" x14ac:dyDescent="0.25">
      <c r="B302"/>
    </row>
    <row r="303" spans="2:2" x14ac:dyDescent="0.25">
      <c r="B303"/>
    </row>
    <row r="304" spans="2:2" x14ac:dyDescent="0.25">
      <c r="B304"/>
    </row>
    <row r="305" spans="2:2" x14ac:dyDescent="0.25">
      <c r="B305"/>
    </row>
    <row r="306" spans="2:2" x14ac:dyDescent="0.25">
      <c r="B306"/>
    </row>
    <row r="307" spans="2:2" x14ac:dyDescent="0.25">
      <c r="B307"/>
    </row>
    <row r="308" spans="2:2" x14ac:dyDescent="0.25">
      <c r="B308"/>
    </row>
    <row r="309" spans="2:2" x14ac:dyDescent="0.25">
      <c r="B309"/>
    </row>
    <row r="310" spans="2:2" x14ac:dyDescent="0.25">
      <c r="B310"/>
    </row>
    <row r="311" spans="2:2" x14ac:dyDescent="0.25">
      <c r="B311"/>
    </row>
    <row r="312" spans="2:2" x14ac:dyDescent="0.25">
      <c r="B312"/>
    </row>
    <row r="313" spans="2:2" x14ac:dyDescent="0.25">
      <c r="B313"/>
    </row>
    <row r="314" spans="2:2" x14ac:dyDescent="0.25">
      <c r="B314"/>
    </row>
    <row r="315" spans="2:2" x14ac:dyDescent="0.25">
      <c r="B315"/>
    </row>
    <row r="316" spans="2:2" x14ac:dyDescent="0.25">
      <c r="B316"/>
    </row>
    <row r="317" spans="2:2" x14ac:dyDescent="0.25">
      <c r="B317"/>
    </row>
    <row r="318" spans="2:2" x14ac:dyDescent="0.25">
      <c r="B318"/>
    </row>
    <row r="319" spans="2:2" x14ac:dyDescent="0.25">
      <c r="B319"/>
    </row>
    <row r="320" spans="2:2" x14ac:dyDescent="0.25">
      <c r="B320"/>
    </row>
    <row r="321" spans="2:2" x14ac:dyDescent="0.25">
      <c r="B321"/>
    </row>
    <row r="322" spans="2:2" x14ac:dyDescent="0.25">
      <c r="B322"/>
    </row>
    <row r="323" spans="2:2" x14ac:dyDescent="0.25">
      <c r="B323"/>
    </row>
    <row r="324" spans="2:2" x14ac:dyDescent="0.25">
      <c r="B324"/>
    </row>
    <row r="325" spans="2:2" x14ac:dyDescent="0.25">
      <c r="B325"/>
    </row>
    <row r="326" spans="2:2" x14ac:dyDescent="0.25">
      <c r="B326"/>
    </row>
    <row r="327" spans="2:2" x14ac:dyDescent="0.25">
      <c r="B327"/>
    </row>
    <row r="328" spans="2:2" x14ac:dyDescent="0.25">
      <c r="B328"/>
    </row>
    <row r="329" spans="2:2" x14ac:dyDescent="0.25">
      <c r="B329"/>
    </row>
    <row r="330" spans="2:2" x14ac:dyDescent="0.25">
      <c r="B330"/>
    </row>
    <row r="331" spans="2:2" x14ac:dyDescent="0.25">
      <c r="B331"/>
    </row>
    <row r="332" spans="2:2" x14ac:dyDescent="0.25">
      <c r="B332"/>
    </row>
    <row r="333" spans="2:2" x14ac:dyDescent="0.25">
      <c r="B333"/>
    </row>
    <row r="334" spans="2:2" x14ac:dyDescent="0.25">
      <c r="B334"/>
    </row>
    <row r="335" spans="2:2" x14ac:dyDescent="0.25">
      <c r="B335"/>
    </row>
  </sheetData>
  <mergeCells count="1">
    <mergeCell ref="A1:H1"/>
  </mergeCells>
  <pageMargins left="0.23622047244094491" right="0.23622047244094491" top="1.7716535433070868" bottom="2.1653543307086616" header="0.31496062992125984" footer="0.31496062992125984"/>
  <pageSetup paperSize="9" scale="90" fitToHeight="0" orientation="portrait" horizontalDpi="4294967293" verticalDpi="4294967293" r:id="rId2"/>
  <headerFooter>
    <oddHeader>&amp;C&amp;G</oddHeader>
    <oddFooter>&amp;C&amp;G</oddFooter>
  </headerFooter>
  <legacyDrawingHF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5" tint="-0.249977111117893"/>
  </sheetPr>
  <dimension ref="A1:P145"/>
  <sheetViews>
    <sheetView workbookViewId="0">
      <selection sqref="A1:H1"/>
    </sheetView>
  </sheetViews>
  <sheetFormatPr baseColWidth="10" defaultColWidth="9.140625" defaultRowHeight="15" x14ac:dyDescent="0.25"/>
  <cols>
    <col min="1" max="1" width="5.5703125" style="79" customWidth="1"/>
    <col min="2" max="2" width="9.85546875" style="64" customWidth="1"/>
    <col min="3" max="3" width="37.42578125" customWidth="1"/>
    <col min="4" max="4" width="8.28515625" customWidth="1"/>
    <col min="5" max="5" width="12.140625" customWidth="1"/>
    <col min="6" max="6" width="6.140625" customWidth="1"/>
    <col min="7" max="7" width="34.7109375" customWidth="1"/>
    <col min="8" max="8" width="7" hidden="1" customWidth="1"/>
    <col min="9" max="9" width="20.7109375" customWidth="1"/>
  </cols>
  <sheetData>
    <row r="1" spans="1:8" s="84" customFormat="1" ht="30.75" customHeight="1" x14ac:dyDescent="0.5">
      <c r="A1" s="86" t="s">
        <v>642</v>
      </c>
      <c r="B1" s="86"/>
      <c r="C1" s="86"/>
      <c r="D1" s="86"/>
      <c r="E1" s="86"/>
      <c r="F1" s="86"/>
      <c r="G1" s="86"/>
      <c r="H1" s="86"/>
    </row>
    <row r="2" spans="1:8" x14ac:dyDescent="0.25">
      <c r="A2" s="78" t="s">
        <v>27</v>
      </c>
      <c r="B2" s="63" t="s">
        <v>26</v>
      </c>
      <c r="C2" s="15" t="s">
        <v>21</v>
      </c>
      <c r="D2" s="15" t="s">
        <v>20</v>
      </c>
      <c r="E2" s="15" t="s">
        <v>23</v>
      </c>
      <c r="F2" s="15" t="s">
        <v>28</v>
      </c>
      <c r="G2" s="15" t="s">
        <v>25</v>
      </c>
      <c r="H2" s="15" t="s">
        <v>30</v>
      </c>
    </row>
    <row r="3" spans="1:8" x14ac:dyDescent="0.25">
      <c r="A3" s="77">
        <v>1</v>
      </c>
      <c r="B3" t="s">
        <v>730</v>
      </c>
      <c r="C3" t="s">
        <v>198</v>
      </c>
      <c r="D3">
        <v>65</v>
      </c>
      <c r="E3">
        <v>1972</v>
      </c>
      <c r="F3" t="s">
        <v>4</v>
      </c>
      <c r="G3" t="s">
        <v>437</v>
      </c>
      <c r="H3" t="s">
        <v>139</v>
      </c>
    </row>
    <row r="4" spans="1:8" x14ac:dyDescent="0.25">
      <c r="A4" s="77">
        <v>2</v>
      </c>
      <c r="B4" t="s">
        <v>769</v>
      </c>
      <c r="C4" t="s">
        <v>196</v>
      </c>
      <c r="D4">
        <v>5</v>
      </c>
      <c r="E4">
        <v>1971</v>
      </c>
      <c r="F4" t="s">
        <v>4</v>
      </c>
      <c r="G4" t="s">
        <v>53</v>
      </c>
      <c r="H4" t="s">
        <v>139</v>
      </c>
    </row>
    <row r="5" spans="1:8" x14ac:dyDescent="0.25">
      <c r="A5" s="77">
        <v>3</v>
      </c>
      <c r="B5" t="s">
        <v>779</v>
      </c>
      <c r="C5" t="s">
        <v>569</v>
      </c>
      <c r="D5">
        <v>49</v>
      </c>
      <c r="E5">
        <v>1981</v>
      </c>
      <c r="F5" t="s">
        <v>4</v>
      </c>
      <c r="G5" t="s">
        <v>231</v>
      </c>
      <c r="H5" t="s">
        <v>139</v>
      </c>
    </row>
    <row r="6" spans="1:8" x14ac:dyDescent="0.25">
      <c r="A6" s="77">
        <v>4</v>
      </c>
      <c r="B6" t="s">
        <v>788</v>
      </c>
      <c r="C6" t="s">
        <v>577</v>
      </c>
      <c r="D6">
        <v>103</v>
      </c>
      <c r="E6">
        <v>1973</v>
      </c>
      <c r="F6" t="s">
        <v>4</v>
      </c>
      <c r="G6" t="s">
        <v>443</v>
      </c>
      <c r="H6" t="s">
        <v>139</v>
      </c>
    </row>
    <row r="7" spans="1:8" x14ac:dyDescent="0.25">
      <c r="A7" s="77">
        <v>5</v>
      </c>
      <c r="B7" t="s">
        <v>801</v>
      </c>
      <c r="C7" t="s">
        <v>581</v>
      </c>
      <c r="D7">
        <v>118</v>
      </c>
      <c r="E7">
        <v>1976</v>
      </c>
      <c r="F7" t="s">
        <v>4</v>
      </c>
      <c r="G7" t="s">
        <v>452</v>
      </c>
      <c r="H7" t="s">
        <v>139</v>
      </c>
    </row>
    <row r="8" spans="1:8" x14ac:dyDescent="0.25">
      <c r="A8" s="77">
        <v>6</v>
      </c>
      <c r="B8" t="s">
        <v>805</v>
      </c>
      <c r="C8" t="s">
        <v>574</v>
      </c>
      <c r="D8">
        <v>79</v>
      </c>
      <c r="E8">
        <v>1986</v>
      </c>
      <c r="F8" t="s">
        <v>4</v>
      </c>
      <c r="G8" t="s">
        <v>436</v>
      </c>
      <c r="H8" t="s">
        <v>139</v>
      </c>
    </row>
    <row r="9" spans="1:8" x14ac:dyDescent="0.25">
      <c r="A9" s="77">
        <v>7</v>
      </c>
      <c r="B9" t="s">
        <v>811</v>
      </c>
      <c r="C9" t="s">
        <v>580</v>
      </c>
      <c r="D9">
        <v>110</v>
      </c>
      <c r="E9">
        <v>1979</v>
      </c>
      <c r="F9" t="s">
        <v>4</v>
      </c>
      <c r="G9" t="s">
        <v>53</v>
      </c>
      <c r="H9" t="s">
        <v>139</v>
      </c>
    </row>
    <row r="10" spans="1:8" ht="15.75" thickBot="1" x14ac:dyDescent="0.3">
      <c r="A10" s="77">
        <v>8</v>
      </c>
      <c r="B10" t="s">
        <v>813</v>
      </c>
      <c r="C10" t="s">
        <v>853</v>
      </c>
      <c r="D10">
        <v>162</v>
      </c>
      <c r="E10">
        <v>1900</v>
      </c>
      <c r="F10" t="s">
        <v>4</v>
      </c>
      <c r="G10" t="s">
        <v>348</v>
      </c>
      <c r="H10" t="s">
        <v>139</v>
      </c>
    </row>
    <row r="11" spans="1:8" x14ac:dyDescent="0.25">
      <c r="A11" s="77">
        <v>9</v>
      </c>
      <c r="B11" t="s">
        <v>815</v>
      </c>
      <c r="C11" t="s">
        <v>197</v>
      </c>
      <c r="D11">
        <v>111</v>
      </c>
      <c r="E11">
        <v>1968</v>
      </c>
      <c r="F11" t="s">
        <v>4</v>
      </c>
      <c r="G11" t="s">
        <v>446</v>
      </c>
      <c r="H11" t="s">
        <v>139</v>
      </c>
    </row>
    <row r="12" spans="1:8" x14ac:dyDescent="0.25">
      <c r="A12" s="77">
        <v>10</v>
      </c>
      <c r="B12" t="s">
        <v>818</v>
      </c>
      <c r="C12" t="s">
        <v>571</v>
      </c>
      <c r="D12">
        <v>62</v>
      </c>
      <c r="E12">
        <v>1973</v>
      </c>
      <c r="F12" t="s">
        <v>4</v>
      </c>
      <c r="G12" t="s">
        <v>53</v>
      </c>
      <c r="H12" t="s">
        <v>139</v>
      </c>
    </row>
    <row r="13" spans="1:8" x14ac:dyDescent="0.25">
      <c r="A13" s="77">
        <v>11</v>
      </c>
      <c r="B13" t="s">
        <v>820</v>
      </c>
      <c r="C13" t="s">
        <v>579</v>
      </c>
      <c r="D13">
        <v>109</v>
      </c>
      <c r="E13">
        <v>1967</v>
      </c>
      <c r="F13" t="s">
        <v>4</v>
      </c>
      <c r="G13" t="s">
        <v>445</v>
      </c>
      <c r="H13" t="s">
        <v>139</v>
      </c>
    </row>
    <row r="14" spans="1:8" x14ac:dyDescent="0.25">
      <c r="A14" s="77">
        <v>12</v>
      </c>
      <c r="B14" t="s">
        <v>824</v>
      </c>
      <c r="C14" t="s">
        <v>582</v>
      </c>
      <c r="D14">
        <v>128</v>
      </c>
      <c r="E14">
        <v>1985</v>
      </c>
      <c r="F14" t="s">
        <v>4</v>
      </c>
      <c r="G14" t="s">
        <v>53</v>
      </c>
      <c r="H14" t="s">
        <v>139</v>
      </c>
    </row>
    <row r="15" spans="1:8" x14ac:dyDescent="0.25">
      <c r="A15" s="77">
        <v>13</v>
      </c>
      <c r="B15" t="s">
        <v>847</v>
      </c>
      <c r="C15" t="s">
        <v>200</v>
      </c>
      <c r="D15">
        <v>54</v>
      </c>
      <c r="E15">
        <v>1971</v>
      </c>
      <c r="F15" t="s">
        <v>4</v>
      </c>
      <c r="G15" t="s">
        <v>278</v>
      </c>
      <c r="H15" t="s">
        <v>139</v>
      </c>
    </row>
    <row r="16" spans="1:8" x14ac:dyDescent="0.25">
      <c r="A16" s="77">
        <v>14</v>
      </c>
      <c r="B16" t="s">
        <v>846</v>
      </c>
      <c r="C16" t="s">
        <v>198</v>
      </c>
      <c r="D16">
        <v>65</v>
      </c>
      <c r="E16">
        <v>1972</v>
      </c>
      <c r="F16" t="s">
        <v>4</v>
      </c>
      <c r="G16" t="s">
        <v>437</v>
      </c>
      <c r="H16" t="s">
        <v>139</v>
      </c>
    </row>
    <row r="17" spans="1:16" x14ac:dyDescent="0.25">
      <c r="A17" s="77">
        <v>15</v>
      </c>
      <c r="B17" t="s">
        <v>845</v>
      </c>
      <c r="C17" t="s">
        <v>570</v>
      </c>
      <c r="D17">
        <v>61</v>
      </c>
      <c r="E17">
        <v>1976</v>
      </c>
      <c r="F17" t="s">
        <v>4</v>
      </c>
      <c r="G17" t="s">
        <v>53</v>
      </c>
      <c r="H17" t="s">
        <v>139</v>
      </c>
    </row>
    <row r="18" spans="1:16" x14ac:dyDescent="0.25">
      <c r="A18" s="77">
        <v>16</v>
      </c>
      <c r="B18" t="s">
        <v>843</v>
      </c>
      <c r="C18" t="s">
        <v>583</v>
      </c>
      <c r="D18">
        <v>139</v>
      </c>
      <c r="E18">
        <v>1981</v>
      </c>
      <c r="F18" t="s">
        <v>4</v>
      </c>
      <c r="G18" t="s">
        <v>53</v>
      </c>
      <c r="H18" t="s">
        <v>139</v>
      </c>
    </row>
    <row r="19" spans="1:16" x14ac:dyDescent="0.25">
      <c r="A19" s="77">
        <v>17</v>
      </c>
      <c r="B19" t="s">
        <v>841</v>
      </c>
      <c r="C19" t="s">
        <v>572</v>
      </c>
      <c r="D19">
        <v>69</v>
      </c>
      <c r="E19">
        <v>1978</v>
      </c>
      <c r="F19" t="s">
        <v>4</v>
      </c>
      <c r="G19" t="s">
        <v>289</v>
      </c>
      <c r="H19" t="s">
        <v>139</v>
      </c>
    </row>
    <row r="20" spans="1:16" x14ac:dyDescent="0.25">
      <c r="A20" s="77">
        <v>18</v>
      </c>
      <c r="B20" t="s">
        <v>839</v>
      </c>
      <c r="C20" t="s">
        <v>573</v>
      </c>
      <c r="D20">
        <v>75</v>
      </c>
      <c r="E20">
        <v>1985</v>
      </c>
      <c r="F20" t="s">
        <v>4</v>
      </c>
      <c r="G20" t="s">
        <v>53</v>
      </c>
      <c r="H20" t="s">
        <v>139</v>
      </c>
    </row>
    <row r="21" spans="1:16" x14ac:dyDescent="0.25">
      <c r="A21" s="77">
        <v>19</v>
      </c>
      <c r="B21" t="s">
        <v>837</v>
      </c>
      <c r="C21" t="s">
        <v>578</v>
      </c>
      <c r="D21">
        <v>108</v>
      </c>
      <c r="E21">
        <v>1975</v>
      </c>
      <c r="F21" t="s">
        <v>4</v>
      </c>
      <c r="G21" t="s">
        <v>445</v>
      </c>
      <c r="H21" t="s">
        <v>139</v>
      </c>
    </row>
    <row r="22" spans="1:16" x14ac:dyDescent="0.25">
      <c r="A22" s="77">
        <v>20</v>
      </c>
      <c r="B22" t="s">
        <v>833</v>
      </c>
      <c r="C22" t="s">
        <v>575</v>
      </c>
      <c r="D22">
        <v>101</v>
      </c>
      <c r="E22">
        <v>1974</v>
      </c>
      <c r="F22" t="s">
        <v>4</v>
      </c>
      <c r="G22" t="s">
        <v>53</v>
      </c>
      <c r="H22" t="s">
        <v>139</v>
      </c>
    </row>
    <row r="23" spans="1:16" x14ac:dyDescent="0.25">
      <c r="A23" s="77">
        <v>21</v>
      </c>
      <c r="B23" t="s">
        <v>831</v>
      </c>
      <c r="C23" t="s">
        <v>576</v>
      </c>
      <c r="D23">
        <v>102</v>
      </c>
      <c r="E23">
        <v>1980</v>
      </c>
      <c r="F23" t="s">
        <v>4</v>
      </c>
      <c r="G23" t="s">
        <v>53</v>
      </c>
      <c r="H23" t="s">
        <v>139</v>
      </c>
    </row>
    <row r="24" spans="1:16" x14ac:dyDescent="0.25">
      <c r="A24" s="77">
        <v>22</v>
      </c>
      <c r="B24" t="s">
        <v>830</v>
      </c>
      <c r="C24" t="s">
        <v>201</v>
      </c>
      <c r="D24">
        <v>97</v>
      </c>
      <c r="E24">
        <v>1983</v>
      </c>
      <c r="F24" t="s">
        <v>4</v>
      </c>
      <c r="G24" t="s">
        <v>53</v>
      </c>
      <c r="H24" t="s">
        <v>139</v>
      </c>
    </row>
    <row r="25" spans="1:16" x14ac:dyDescent="0.25">
      <c r="A25" s="77">
        <v>23</v>
      </c>
      <c r="B25" t="s">
        <v>793</v>
      </c>
      <c r="C25" t="s">
        <v>199</v>
      </c>
      <c r="D25">
        <v>120</v>
      </c>
      <c r="E25">
        <v>1969</v>
      </c>
      <c r="F25" t="s">
        <v>4</v>
      </c>
      <c r="G25" t="s">
        <v>342</v>
      </c>
      <c r="H25" t="s">
        <v>139</v>
      </c>
    </row>
    <row r="26" spans="1:16" x14ac:dyDescent="0.25">
      <c r="A26" s="77">
        <v>24</v>
      </c>
      <c r="B26" t="s">
        <v>793</v>
      </c>
      <c r="C26" t="s">
        <v>584</v>
      </c>
      <c r="D26">
        <v>145</v>
      </c>
      <c r="E26">
        <v>1969</v>
      </c>
      <c r="F26" t="s">
        <v>4</v>
      </c>
      <c r="G26" t="s">
        <v>106</v>
      </c>
      <c r="H26" t="s">
        <v>139</v>
      </c>
    </row>
    <row r="27" spans="1:16" x14ac:dyDescent="0.25">
      <c r="A27" s="77">
        <v>25</v>
      </c>
      <c r="B27"/>
      <c r="L27" s="45"/>
      <c r="M27" s="46"/>
      <c r="N27" s="46"/>
      <c r="O27" s="45"/>
      <c r="P27" s="28"/>
    </row>
    <row r="28" spans="1:16" x14ac:dyDescent="0.25">
      <c r="A28" s="77">
        <v>26</v>
      </c>
      <c r="B28"/>
      <c r="L28" s="45"/>
      <c r="M28" s="46"/>
      <c r="N28" s="46"/>
      <c r="O28" s="45"/>
      <c r="P28" s="28"/>
    </row>
    <row r="29" spans="1:16" x14ac:dyDescent="0.25">
      <c r="A29" s="77">
        <v>27</v>
      </c>
      <c r="B29"/>
      <c r="L29" s="45"/>
      <c r="M29" s="46"/>
      <c r="N29" s="46"/>
      <c r="O29" s="45"/>
      <c r="P29" s="28"/>
    </row>
    <row r="30" spans="1:16" x14ac:dyDescent="0.25">
      <c r="A30" s="77">
        <v>28</v>
      </c>
      <c r="B30"/>
      <c r="L30" s="45"/>
      <c r="M30" s="46"/>
      <c r="N30" s="46"/>
      <c r="O30" s="45"/>
      <c r="P30" s="28"/>
    </row>
    <row r="31" spans="1:16" x14ac:dyDescent="0.25">
      <c r="A31" s="77"/>
      <c r="B31"/>
      <c r="L31" s="28"/>
      <c r="M31" s="28"/>
      <c r="N31" s="28"/>
      <c r="O31" s="28"/>
      <c r="P31" s="28"/>
    </row>
    <row r="32" spans="1:16" x14ac:dyDescent="0.25">
      <c r="A32" s="77"/>
      <c r="B32"/>
    </row>
    <row r="33" spans="1:1" x14ac:dyDescent="0.25">
      <c r="A33" s="77"/>
    </row>
    <row r="34" spans="1:1" x14ac:dyDescent="0.25">
      <c r="A34" s="77"/>
    </row>
    <row r="35" spans="1:1" x14ac:dyDescent="0.25">
      <c r="A35" s="77"/>
    </row>
    <row r="36" spans="1:1" x14ac:dyDescent="0.25">
      <c r="A36" s="77"/>
    </row>
    <row r="37" spans="1:1" x14ac:dyDescent="0.25">
      <c r="A37" s="77"/>
    </row>
    <row r="38" spans="1:1" x14ac:dyDescent="0.25">
      <c r="A38" s="77"/>
    </row>
    <row r="39" spans="1:1" x14ac:dyDescent="0.25">
      <c r="A39" s="77"/>
    </row>
    <row r="40" spans="1:1" x14ac:dyDescent="0.25">
      <c r="A40" s="80"/>
    </row>
    <row r="41" spans="1:1" x14ac:dyDescent="0.25">
      <c r="A41" s="80"/>
    </row>
    <row r="42" spans="1:1" x14ac:dyDescent="0.25">
      <c r="A42" s="80"/>
    </row>
    <row r="43" spans="1:1" x14ac:dyDescent="0.25">
      <c r="A43" s="80"/>
    </row>
    <row r="44" spans="1:1" x14ac:dyDescent="0.25">
      <c r="A44" s="80"/>
    </row>
    <row r="45" spans="1:1" x14ac:dyDescent="0.25">
      <c r="A45" s="80"/>
    </row>
    <row r="46" spans="1:1" x14ac:dyDescent="0.25">
      <c r="A46" s="80"/>
    </row>
    <row r="47" spans="1:1" x14ac:dyDescent="0.25">
      <c r="A47" s="80"/>
    </row>
    <row r="48" spans="1:1" x14ac:dyDescent="0.25">
      <c r="A48" s="80"/>
    </row>
    <row r="49" spans="1:1" x14ac:dyDescent="0.25">
      <c r="A49" s="80"/>
    </row>
    <row r="50" spans="1:1" x14ac:dyDescent="0.25">
      <c r="A50" s="80"/>
    </row>
    <row r="51" spans="1:1" x14ac:dyDescent="0.25">
      <c r="A51" s="80"/>
    </row>
    <row r="52" spans="1:1" x14ac:dyDescent="0.25">
      <c r="A52" s="80"/>
    </row>
    <row r="53" spans="1:1" x14ac:dyDescent="0.25">
      <c r="A53" s="80"/>
    </row>
    <row r="54" spans="1:1" x14ac:dyDescent="0.25">
      <c r="A54" s="80"/>
    </row>
    <row r="55" spans="1:1" x14ac:dyDescent="0.25">
      <c r="A55" s="80"/>
    </row>
    <row r="56" spans="1:1" x14ac:dyDescent="0.25">
      <c r="A56" s="80"/>
    </row>
    <row r="57" spans="1:1" x14ac:dyDescent="0.25">
      <c r="A57" s="80"/>
    </row>
    <row r="58" spans="1:1" x14ac:dyDescent="0.25">
      <c r="A58" s="80"/>
    </row>
    <row r="59" spans="1:1" x14ac:dyDescent="0.25">
      <c r="A59" s="80"/>
    </row>
    <row r="60" spans="1:1" x14ac:dyDescent="0.25">
      <c r="A60" s="80"/>
    </row>
    <row r="61" spans="1:1" x14ac:dyDescent="0.25">
      <c r="A61" s="80"/>
    </row>
    <row r="62" spans="1:1" x14ac:dyDescent="0.25">
      <c r="A62" s="80"/>
    </row>
    <row r="63" spans="1:1" x14ac:dyDescent="0.25">
      <c r="A63" s="80"/>
    </row>
    <row r="64" spans="1:1" x14ac:dyDescent="0.25">
      <c r="A64" s="80"/>
    </row>
    <row r="65" spans="1:1" x14ac:dyDescent="0.25">
      <c r="A65" s="80"/>
    </row>
    <row r="66" spans="1:1" x14ac:dyDescent="0.25">
      <c r="A66" s="80"/>
    </row>
    <row r="67" spans="1:1" x14ac:dyDescent="0.25">
      <c r="A67" s="80"/>
    </row>
    <row r="68" spans="1:1" x14ac:dyDescent="0.25">
      <c r="A68" s="80"/>
    </row>
    <row r="69" spans="1:1" x14ac:dyDescent="0.25">
      <c r="A69" s="80"/>
    </row>
    <row r="70" spans="1:1" x14ac:dyDescent="0.25">
      <c r="A70" s="80"/>
    </row>
    <row r="71" spans="1:1" x14ac:dyDescent="0.25">
      <c r="A71" s="80"/>
    </row>
    <row r="72" spans="1:1" x14ac:dyDescent="0.25">
      <c r="A72" s="80"/>
    </row>
    <row r="73" spans="1:1" x14ac:dyDescent="0.25">
      <c r="A73" s="80"/>
    </row>
    <row r="74" spans="1:1" x14ac:dyDescent="0.25">
      <c r="A74" s="80"/>
    </row>
    <row r="75" spans="1:1" x14ac:dyDescent="0.25">
      <c r="A75" s="80"/>
    </row>
    <row r="76" spans="1:1" x14ac:dyDescent="0.25">
      <c r="A76" s="80"/>
    </row>
    <row r="77" spans="1:1" x14ac:dyDescent="0.25">
      <c r="A77" s="80"/>
    </row>
    <row r="78" spans="1:1" x14ac:dyDescent="0.25">
      <c r="A78" s="80"/>
    </row>
    <row r="79" spans="1:1" x14ac:dyDescent="0.25">
      <c r="A79" s="80"/>
    </row>
    <row r="80" spans="1:1" x14ac:dyDescent="0.25">
      <c r="A80" s="80"/>
    </row>
    <row r="81" spans="1:1" x14ac:dyDescent="0.25">
      <c r="A81" s="80"/>
    </row>
    <row r="82" spans="1:1" x14ac:dyDescent="0.25">
      <c r="A82" s="80"/>
    </row>
    <row r="83" spans="1:1" x14ac:dyDescent="0.25">
      <c r="A83" s="80"/>
    </row>
    <row r="84" spans="1:1" x14ac:dyDescent="0.25">
      <c r="A84" s="80"/>
    </row>
    <row r="85" spans="1:1" x14ac:dyDescent="0.25">
      <c r="A85" s="80"/>
    </row>
    <row r="86" spans="1:1" x14ac:dyDescent="0.25">
      <c r="A86" s="80"/>
    </row>
    <row r="87" spans="1:1" x14ac:dyDescent="0.25">
      <c r="A87" s="80"/>
    </row>
    <row r="88" spans="1:1" x14ac:dyDescent="0.25">
      <c r="A88" s="80"/>
    </row>
    <row r="89" spans="1:1" x14ac:dyDescent="0.25">
      <c r="A89" s="80"/>
    </row>
    <row r="90" spans="1:1" x14ac:dyDescent="0.25">
      <c r="A90" s="80"/>
    </row>
    <row r="91" spans="1:1" x14ac:dyDescent="0.25">
      <c r="A91" s="80"/>
    </row>
    <row r="92" spans="1:1" x14ac:dyDescent="0.25">
      <c r="A92" s="80"/>
    </row>
    <row r="93" spans="1:1" x14ac:dyDescent="0.25">
      <c r="A93" s="80"/>
    </row>
    <row r="94" spans="1:1" x14ac:dyDescent="0.25">
      <c r="A94" s="80"/>
    </row>
    <row r="95" spans="1:1" x14ac:dyDescent="0.25">
      <c r="A95" s="80"/>
    </row>
    <row r="96" spans="1:1" x14ac:dyDescent="0.25">
      <c r="A96" s="80"/>
    </row>
    <row r="97" spans="1:1" x14ac:dyDescent="0.25">
      <c r="A97" s="80"/>
    </row>
    <row r="98" spans="1:1" x14ac:dyDescent="0.25">
      <c r="A98" s="80"/>
    </row>
    <row r="99" spans="1:1" x14ac:dyDescent="0.25">
      <c r="A99" s="80"/>
    </row>
    <row r="100" spans="1:1" x14ac:dyDescent="0.25">
      <c r="A100" s="80"/>
    </row>
    <row r="101" spans="1:1" x14ac:dyDescent="0.25">
      <c r="A101" s="80"/>
    </row>
    <row r="102" spans="1:1" x14ac:dyDescent="0.25">
      <c r="A102" s="80"/>
    </row>
    <row r="103" spans="1:1" x14ac:dyDescent="0.25">
      <c r="A103" s="80"/>
    </row>
    <row r="104" spans="1:1" x14ac:dyDescent="0.25">
      <c r="A104" s="80"/>
    </row>
    <row r="105" spans="1:1" x14ac:dyDescent="0.25">
      <c r="A105" s="80"/>
    </row>
    <row r="106" spans="1:1" x14ac:dyDescent="0.25">
      <c r="A106" s="80"/>
    </row>
    <row r="107" spans="1:1" x14ac:dyDescent="0.25">
      <c r="A107" s="80"/>
    </row>
    <row r="108" spans="1:1" x14ac:dyDescent="0.25">
      <c r="A108" s="80"/>
    </row>
    <row r="109" spans="1:1" x14ac:dyDescent="0.25">
      <c r="A109" s="80"/>
    </row>
    <row r="110" spans="1:1" x14ac:dyDescent="0.25">
      <c r="A110" s="80"/>
    </row>
    <row r="111" spans="1:1" x14ac:dyDescent="0.25">
      <c r="A111" s="80"/>
    </row>
    <row r="112" spans="1:1" x14ac:dyDescent="0.25">
      <c r="A112" s="80"/>
    </row>
    <row r="113" spans="1:1" x14ac:dyDescent="0.25">
      <c r="A113" s="80"/>
    </row>
    <row r="114" spans="1:1" x14ac:dyDescent="0.25">
      <c r="A114" s="80"/>
    </row>
    <row r="115" spans="1:1" x14ac:dyDescent="0.25">
      <c r="A115" s="80"/>
    </row>
    <row r="116" spans="1:1" x14ac:dyDescent="0.25">
      <c r="A116" s="80"/>
    </row>
    <row r="117" spans="1:1" x14ac:dyDescent="0.25">
      <c r="A117" s="80"/>
    </row>
    <row r="118" spans="1:1" x14ac:dyDescent="0.25">
      <c r="A118" s="80"/>
    </row>
    <row r="119" spans="1:1" x14ac:dyDescent="0.25">
      <c r="A119" s="81"/>
    </row>
    <row r="120" spans="1:1" x14ac:dyDescent="0.25">
      <c r="A120" s="80"/>
    </row>
    <row r="121" spans="1:1" x14ac:dyDescent="0.25">
      <c r="A121" s="81"/>
    </row>
    <row r="122" spans="1:1" x14ac:dyDescent="0.25">
      <c r="A122" s="80"/>
    </row>
    <row r="123" spans="1:1" x14ac:dyDescent="0.25">
      <c r="A123" s="81"/>
    </row>
    <row r="124" spans="1:1" x14ac:dyDescent="0.25">
      <c r="A124" s="80"/>
    </row>
    <row r="125" spans="1:1" x14ac:dyDescent="0.25">
      <c r="A125" s="81"/>
    </row>
    <row r="126" spans="1:1" x14ac:dyDescent="0.25">
      <c r="A126" s="80"/>
    </row>
    <row r="127" spans="1:1" x14ac:dyDescent="0.25">
      <c r="A127" s="81"/>
    </row>
    <row r="128" spans="1:1" x14ac:dyDescent="0.25">
      <c r="A128" s="80"/>
    </row>
    <row r="129" spans="1:6" x14ac:dyDescent="0.25">
      <c r="A129" s="81"/>
    </row>
    <row r="130" spans="1:6" x14ac:dyDescent="0.25">
      <c r="A130" s="80"/>
    </row>
    <row r="131" spans="1:6" x14ac:dyDescent="0.25">
      <c r="A131" s="81"/>
    </row>
    <row r="132" spans="1:6" x14ac:dyDescent="0.25">
      <c r="A132" s="80"/>
    </row>
    <row r="133" spans="1:6" x14ac:dyDescent="0.25">
      <c r="A133" s="81"/>
    </row>
    <row r="134" spans="1:6" x14ac:dyDescent="0.25">
      <c r="A134" s="80"/>
    </row>
    <row r="135" spans="1:6" x14ac:dyDescent="0.25">
      <c r="A135" s="81"/>
    </row>
    <row r="136" spans="1:6" x14ac:dyDescent="0.25">
      <c r="A136" s="80"/>
    </row>
    <row r="137" spans="1:6" x14ac:dyDescent="0.25">
      <c r="A137" s="81"/>
    </row>
    <row r="138" spans="1:6" x14ac:dyDescent="0.25">
      <c r="A138" s="80"/>
    </row>
    <row r="139" spans="1:6" x14ac:dyDescent="0.25">
      <c r="A139" s="81"/>
    </row>
    <row r="140" spans="1:6" x14ac:dyDescent="0.25">
      <c r="A140" s="80"/>
    </row>
    <row r="141" spans="1:6" x14ac:dyDescent="0.25">
      <c r="A141" s="81"/>
    </row>
    <row r="142" spans="1:6" x14ac:dyDescent="0.25">
      <c r="A142" s="80"/>
    </row>
    <row r="143" spans="1:6" x14ac:dyDescent="0.25">
      <c r="A143" s="81"/>
    </row>
    <row r="144" spans="1:6" x14ac:dyDescent="0.25">
      <c r="A144" s="80"/>
      <c r="B144" s="65"/>
      <c r="C144" s="38"/>
      <c r="D144" s="38"/>
      <c r="E144" s="38"/>
      <c r="F144" s="39"/>
    </row>
    <row r="145" spans="1:6" x14ac:dyDescent="0.25">
      <c r="A145" s="81"/>
      <c r="B145" s="65"/>
      <c r="C145" s="38"/>
      <c r="D145" s="38"/>
      <c r="E145" s="38"/>
      <c r="F145" s="39"/>
    </row>
  </sheetData>
  <mergeCells count="1">
    <mergeCell ref="A1:H1"/>
  </mergeCells>
  <pageMargins left="0.23622047244094491" right="0.23622047244094491" top="1.7716535433070868" bottom="2.1653543307086616" header="0.31496062992125984" footer="0.31496062992125984"/>
  <pageSetup paperSize="9" scale="90" fitToHeight="0" orientation="portrait" horizontalDpi="4294967293" verticalDpi="4294967293" r:id="rId2"/>
  <headerFooter>
    <oddHeader>&amp;C&amp;G</oddHeader>
    <oddFooter>&amp;C&amp;G</oddFooter>
  </headerFooter>
  <legacyDrawingHF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5" tint="-0.249977111117893"/>
  </sheetPr>
  <dimension ref="A1:O145"/>
  <sheetViews>
    <sheetView workbookViewId="0">
      <selection sqref="A1:H1"/>
    </sheetView>
  </sheetViews>
  <sheetFormatPr baseColWidth="10" defaultColWidth="9.140625" defaultRowHeight="15" x14ac:dyDescent="0.25"/>
  <cols>
    <col min="1" max="1" width="8.7109375" style="77" customWidth="1"/>
    <col min="2" max="2" width="9.85546875" style="64" customWidth="1"/>
    <col min="3" max="3" width="37.42578125" customWidth="1"/>
    <col min="4" max="4" width="11" customWidth="1"/>
    <col min="5" max="5" width="16.5703125" customWidth="1"/>
    <col min="6" max="6" width="6.140625" customWidth="1"/>
    <col min="7" max="7" width="24.42578125" customWidth="1"/>
    <col min="8" max="8" width="7" hidden="1" customWidth="1"/>
    <col min="9" max="9" width="32" customWidth="1"/>
  </cols>
  <sheetData>
    <row r="1" spans="1:15" s="84" customFormat="1" ht="30.75" customHeight="1" x14ac:dyDescent="0.5">
      <c r="A1" s="86" t="s">
        <v>643</v>
      </c>
      <c r="B1" s="86"/>
      <c r="C1" s="86"/>
      <c r="D1" s="86"/>
      <c r="E1" s="86"/>
      <c r="F1" s="86"/>
      <c r="G1" s="86"/>
      <c r="H1" s="86"/>
    </row>
    <row r="2" spans="1:15" x14ac:dyDescent="0.25">
      <c r="A2" s="78" t="s">
        <v>27</v>
      </c>
      <c r="B2" s="63" t="s">
        <v>26</v>
      </c>
      <c r="C2" s="15" t="s">
        <v>21</v>
      </c>
      <c r="D2" s="15" t="s">
        <v>20</v>
      </c>
      <c r="E2" s="15" t="s">
        <v>23</v>
      </c>
      <c r="F2" s="15" t="s">
        <v>28</v>
      </c>
      <c r="G2" s="15" t="s">
        <v>25</v>
      </c>
      <c r="H2" s="15" t="s">
        <v>30</v>
      </c>
    </row>
    <row r="3" spans="1:15" x14ac:dyDescent="0.25">
      <c r="A3" s="77">
        <v>1</v>
      </c>
      <c r="B3" t="s">
        <v>717</v>
      </c>
      <c r="C3" t="s">
        <v>621</v>
      </c>
      <c r="D3">
        <v>27</v>
      </c>
      <c r="E3">
        <v>2004</v>
      </c>
      <c r="F3" t="s">
        <v>8</v>
      </c>
      <c r="G3" t="s">
        <v>244</v>
      </c>
      <c r="H3" t="s">
        <v>137</v>
      </c>
      <c r="I3" s="48"/>
      <c r="J3" s="43"/>
      <c r="K3" s="41"/>
      <c r="L3" s="41"/>
      <c r="M3" s="42"/>
      <c r="N3" s="42"/>
      <c r="O3" s="41"/>
    </row>
    <row r="4" spans="1:15" x14ac:dyDescent="0.25">
      <c r="A4" s="77">
        <v>2</v>
      </c>
      <c r="B4" t="s">
        <v>723</v>
      </c>
      <c r="C4" t="s">
        <v>622</v>
      </c>
      <c r="D4">
        <v>28</v>
      </c>
      <c r="E4">
        <v>2004</v>
      </c>
      <c r="F4" t="s">
        <v>8</v>
      </c>
      <c r="G4" t="s">
        <v>53</v>
      </c>
      <c r="H4" t="s">
        <v>137</v>
      </c>
      <c r="I4" s="48"/>
      <c r="J4" s="43"/>
      <c r="K4" s="41"/>
      <c r="L4" s="41"/>
      <c r="M4" s="42"/>
      <c r="N4" s="42"/>
      <c r="O4" s="41"/>
    </row>
    <row r="5" spans="1:15" x14ac:dyDescent="0.25">
      <c r="A5" s="77">
        <v>3</v>
      </c>
      <c r="B5" t="s">
        <v>728</v>
      </c>
      <c r="C5" t="s">
        <v>188</v>
      </c>
      <c r="D5">
        <v>17</v>
      </c>
      <c r="E5">
        <v>2005</v>
      </c>
      <c r="F5" t="s">
        <v>8</v>
      </c>
      <c r="G5" t="s">
        <v>451</v>
      </c>
      <c r="H5" t="s">
        <v>137</v>
      </c>
      <c r="I5" s="48"/>
      <c r="J5" s="43"/>
      <c r="K5" s="41"/>
      <c r="L5" s="41"/>
      <c r="M5" s="42"/>
      <c r="N5" s="42"/>
      <c r="O5" s="41"/>
    </row>
    <row r="6" spans="1:15" x14ac:dyDescent="0.25">
      <c r="A6" s="77">
        <v>4</v>
      </c>
      <c r="B6" t="s">
        <v>751</v>
      </c>
      <c r="C6" t="s">
        <v>208</v>
      </c>
      <c r="D6">
        <v>21</v>
      </c>
      <c r="E6">
        <v>2004</v>
      </c>
      <c r="F6" t="s">
        <v>8</v>
      </c>
      <c r="G6" t="s">
        <v>53</v>
      </c>
      <c r="H6" t="s">
        <v>137</v>
      </c>
      <c r="I6" s="48"/>
      <c r="J6" s="43"/>
      <c r="K6" s="41"/>
      <c r="L6" s="41"/>
      <c r="M6" s="42"/>
      <c r="N6" s="42"/>
      <c r="O6" s="41"/>
    </row>
    <row r="7" spans="1:15" x14ac:dyDescent="0.25">
      <c r="A7" s="77">
        <v>5</v>
      </c>
      <c r="B7" t="s">
        <v>754</v>
      </c>
      <c r="C7" t="s">
        <v>622</v>
      </c>
      <c r="D7">
        <v>28</v>
      </c>
      <c r="E7">
        <v>2004</v>
      </c>
      <c r="F7" t="s">
        <v>8</v>
      </c>
      <c r="G7" t="s">
        <v>53</v>
      </c>
      <c r="H7" t="s">
        <v>137</v>
      </c>
      <c r="I7" s="48"/>
      <c r="J7" s="47"/>
      <c r="K7" s="45"/>
      <c r="L7" s="45"/>
      <c r="M7" s="46"/>
      <c r="N7" s="46"/>
      <c r="O7" s="45"/>
    </row>
    <row r="8" spans="1:15" x14ac:dyDescent="0.25">
      <c r="A8" s="77">
        <v>6</v>
      </c>
    </row>
    <row r="9" spans="1:15" x14ac:dyDescent="0.25">
      <c r="A9" s="77">
        <v>7</v>
      </c>
    </row>
    <row r="10" spans="1:15" x14ac:dyDescent="0.25">
      <c r="A10" s="77">
        <v>8</v>
      </c>
    </row>
    <row r="11" spans="1:15" x14ac:dyDescent="0.25">
      <c r="A11" s="77">
        <v>9</v>
      </c>
    </row>
    <row r="12" spans="1:15" x14ac:dyDescent="0.25">
      <c r="A12" s="77">
        <v>10</v>
      </c>
    </row>
    <row r="47" spans="1:1" x14ac:dyDescent="0.25">
      <c r="A47" s="82"/>
    </row>
    <row r="48" spans="1:1" x14ac:dyDescent="0.25">
      <c r="A48" s="82"/>
    </row>
    <row r="49" spans="1:1" x14ac:dyDescent="0.25">
      <c r="A49" s="82"/>
    </row>
    <row r="50" spans="1:1" x14ac:dyDescent="0.25">
      <c r="A50" s="82"/>
    </row>
    <row r="51" spans="1:1" x14ac:dyDescent="0.25">
      <c r="A51" s="82"/>
    </row>
    <row r="52" spans="1:1" x14ac:dyDescent="0.25">
      <c r="A52" s="82"/>
    </row>
    <row r="53" spans="1:1" x14ac:dyDescent="0.25">
      <c r="A53" s="82"/>
    </row>
    <row r="54" spans="1:1" x14ac:dyDescent="0.25">
      <c r="A54" s="82"/>
    </row>
    <row r="55" spans="1:1" x14ac:dyDescent="0.25">
      <c r="A55" s="82"/>
    </row>
    <row r="56" spans="1:1" x14ac:dyDescent="0.25">
      <c r="A56" s="82"/>
    </row>
    <row r="57" spans="1:1" x14ac:dyDescent="0.25">
      <c r="A57" s="82"/>
    </row>
    <row r="58" spans="1:1" x14ac:dyDescent="0.25">
      <c r="A58" s="82"/>
    </row>
    <row r="59" spans="1:1" x14ac:dyDescent="0.25">
      <c r="A59" s="82"/>
    </row>
    <row r="60" spans="1:1" x14ac:dyDescent="0.25">
      <c r="A60" s="82"/>
    </row>
    <row r="61" spans="1:1" x14ac:dyDescent="0.25">
      <c r="A61" s="82"/>
    </row>
    <row r="62" spans="1:1" x14ac:dyDescent="0.25">
      <c r="A62" s="82"/>
    </row>
    <row r="63" spans="1:1" x14ac:dyDescent="0.25">
      <c r="A63" s="82"/>
    </row>
    <row r="64" spans="1:1" x14ac:dyDescent="0.25">
      <c r="A64" s="82"/>
    </row>
    <row r="65" spans="1:6" x14ac:dyDescent="0.25">
      <c r="A65" s="82"/>
    </row>
    <row r="66" spans="1:6" x14ac:dyDescent="0.25">
      <c r="A66" s="82"/>
    </row>
    <row r="67" spans="1:6" x14ac:dyDescent="0.25">
      <c r="A67" s="82"/>
    </row>
    <row r="68" spans="1:6" x14ac:dyDescent="0.25">
      <c r="A68" s="82"/>
    </row>
    <row r="69" spans="1:6" x14ac:dyDescent="0.25">
      <c r="A69" s="82"/>
    </row>
    <row r="70" spans="1:6" x14ac:dyDescent="0.25">
      <c r="A70" s="82"/>
    </row>
    <row r="71" spans="1:6" x14ac:dyDescent="0.25">
      <c r="A71" s="82"/>
    </row>
    <row r="72" spans="1:6" x14ac:dyDescent="0.25">
      <c r="A72" s="82"/>
      <c r="B72" s="65"/>
      <c r="C72" s="38"/>
      <c r="D72" s="38"/>
      <c r="E72" s="38"/>
      <c r="F72" s="39"/>
    </row>
    <row r="73" spans="1:6" x14ac:dyDescent="0.25">
      <c r="A73" s="82"/>
      <c r="B73" s="65"/>
      <c r="C73" s="38"/>
      <c r="D73" s="38"/>
      <c r="E73" s="38"/>
      <c r="F73" s="39"/>
    </row>
    <row r="74" spans="1:6" x14ac:dyDescent="0.25">
      <c r="A74" s="82"/>
      <c r="B74" s="65"/>
      <c r="C74" s="38"/>
      <c r="D74" s="38"/>
      <c r="E74" s="38"/>
      <c r="F74" s="39"/>
    </row>
    <row r="75" spans="1:6" x14ac:dyDescent="0.25">
      <c r="A75" s="82"/>
      <c r="B75" s="65"/>
      <c r="C75" s="38"/>
      <c r="D75" s="38"/>
      <c r="E75" s="38"/>
      <c r="F75" s="39"/>
    </row>
    <row r="76" spans="1:6" x14ac:dyDescent="0.25">
      <c r="A76" s="82"/>
      <c r="B76" s="65"/>
      <c r="C76" s="38"/>
      <c r="D76" s="38"/>
      <c r="E76" s="38"/>
      <c r="F76" s="39"/>
    </row>
    <row r="77" spans="1:6" x14ac:dyDescent="0.25">
      <c r="A77" s="82"/>
      <c r="B77" s="65"/>
      <c r="C77" s="38"/>
      <c r="D77" s="38"/>
      <c r="E77" s="38"/>
      <c r="F77" s="39"/>
    </row>
    <row r="78" spans="1:6" x14ac:dyDescent="0.25">
      <c r="A78" s="82"/>
      <c r="B78" s="65"/>
      <c r="C78" s="38"/>
      <c r="D78" s="38"/>
      <c r="E78" s="38"/>
      <c r="F78" s="39"/>
    </row>
    <row r="79" spans="1:6" x14ac:dyDescent="0.25">
      <c r="A79" s="82"/>
      <c r="B79" s="65"/>
      <c r="C79" s="38"/>
      <c r="D79" s="38"/>
      <c r="E79" s="38"/>
      <c r="F79" s="39"/>
    </row>
    <row r="80" spans="1:6" x14ac:dyDescent="0.25">
      <c r="A80" s="82"/>
      <c r="B80" s="65"/>
      <c r="C80" s="38"/>
      <c r="D80" s="38"/>
      <c r="E80" s="38"/>
      <c r="F80" s="39"/>
    </row>
    <row r="81" spans="1:6" x14ac:dyDescent="0.25">
      <c r="A81" s="82"/>
      <c r="B81" s="65"/>
      <c r="C81" s="38"/>
      <c r="D81" s="38"/>
      <c r="E81" s="38"/>
      <c r="F81" s="39"/>
    </row>
    <row r="82" spans="1:6" x14ac:dyDescent="0.25">
      <c r="A82" s="82"/>
      <c r="B82" s="65"/>
      <c r="C82" s="38"/>
      <c r="D82" s="38"/>
      <c r="E82" s="38"/>
      <c r="F82" s="39"/>
    </row>
    <row r="83" spans="1:6" x14ac:dyDescent="0.25">
      <c r="A83" s="82"/>
      <c r="B83" s="65"/>
      <c r="C83" s="38"/>
      <c r="D83" s="38"/>
      <c r="E83" s="38"/>
      <c r="F83" s="39"/>
    </row>
    <row r="84" spans="1:6" x14ac:dyDescent="0.25">
      <c r="A84" s="82"/>
      <c r="B84" s="65"/>
      <c r="C84" s="38"/>
      <c r="D84" s="38"/>
      <c r="E84" s="38"/>
      <c r="F84" s="39"/>
    </row>
    <row r="85" spans="1:6" x14ac:dyDescent="0.25">
      <c r="A85" s="82"/>
      <c r="B85" s="65"/>
      <c r="C85" s="38"/>
      <c r="D85" s="38"/>
      <c r="E85" s="38"/>
      <c r="F85" s="39"/>
    </row>
    <row r="86" spans="1:6" x14ac:dyDescent="0.25">
      <c r="A86" s="82"/>
      <c r="B86" s="65"/>
      <c r="C86" s="38"/>
      <c r="D86" s="38"/>
      <c r="E86" s="38"/>
      <c r="F86" s="39"/>
    </row>
    <row r="87" spans="1:6" x14ac:dyDescent="0.25">
      <c r="A87" s="82"/>
      <c r="B87" s="65"/>
      <c r="C87" s="38"/>
      <c r="D87" s="38"/>
      <c r="E87" s="38"/>
      <c r="F87" s="39"/>
    </row>
    <row r="88" spans="1:6" x14ac:dyDescent="0.25">
      <c r="A88" s="82"/>
      <c r="B88" s="65"/>
      <c r="C88" s="38"/>
      <c r="D88" s="38"/>
      <c r="E88" s="38"/>
      <c r="F88" s="39"/>
    </row>
    <row r="89" spans="1:6" x14ac:dyDescent="0.25">
      <c r="A89" s="82"/>
      <c r="B89" s="65"/>
      <c r="C89" s="38"/>
      <c r="D89" s="38"/>
      <c r="E89" s="38"/>
      <c r="F89" s="39"/>
    </row>
    <row r="90" spans="1:6" x14ac:dyDescent="0.25">
      <c r="A90" s="82"/>
      <c r="B90" s="65"/>
      <c r="C90" s="38"/>
      <c r="D90" s="38"/>
      <c r="E90" s="38"/>
      <c r="F90" s="39"/>
    </row>
    <row r="91" spans="1:6" x14ac:dyDescent="0.25">
      <c r="A91" s="82"/>
      <c r="B91" s="65"/>
      <c r="C91" s="38"/>
      <c r="D91" s="38"/>
      <c r="E91" s="38"/>
      <c r="F91" s="39"/>
    </row>
    <row r="92" spans="1:6" x14ac:dyDescent="0.25">
      <c r="A92" s="82"/>
      <c r="B92" s="65"/>
      <c r="C92" s="38"/>
      <c r="D92" s="38"/>
      <c r="E92" s="38"/>
      <c r="F92" s="39"/>
    </row>
    <row r="93" spans="1:6" x14ac:dyDescent="0.25">
      <c r="A93" s="82"/>
      <c r="B93" s="65"/>
      <c r="C93" s="38"/>
      <c r="D93" s="38"/>
      <c r="E93" s="38"/>
      <c r="F93" s="39"/>
    </row>
    <row r="94" spans="1:6" x14ac:dyDescent="0.25">
      <c r="A94" s="82"/>
      <c r="B94" s="65"/>
      <c r="C94" s="38"/>
      <c r="D94" s="38"/>
      <c r="E94" s="38"/>
      <c r="F94" s="39"/>
    </row>
    <row r="95" spans="1:6" x14ac:dyDescent="0.25">
      <c r="A95" s="82"/>
      <c r="B95" s="65"/>
      <c r="C95" s="38"/>
      <c r="D95" s="38"/>
      <c r="E95" s="38"/>
      <c r="F95" s="39"/>
    </row>
    <row r="96" spans="1:6" x14ac:dyDescent="0.25">
      <c r="A96" s="82"/>
      <c r="B96" s="65"/>
      <c r="C96" s="38"/>
      <c r="D96" s="38"/>
      <c r="E96" s="38"/>
      <c r="F96" s="39"/>
    </row>
    <row r="97" spans="1:6" x14ac:dyDescent="0.25">
      <c r="A97" s="82"/>
      <c r="B97" s="65"/>
      <c r="C97" s="38"/>
      <c r="D97" s="38"/>
      <c r="E97" s="38"/>
      <c r="F97" s="39"/>
    </row>
    <row r="98" spans="1:6" x14ac:dyDescent="0.25">
      <c r="A98" s="82"/>
      <c r="B98" s="65"/>
      <c r="C98" s="38"/>
      <c r="D98" s="38"/>
      <c r="E98" s="38"/>
      <c r="F98" s="39"/>
    </row>
    <row r="99" spans="1:6" x14ac:dyDescent="0.25">
      <c r="A99" s="82"/>
      <c r="B99" s="65"/>
      <c r="C99" s="38"/>
      <c r="D99" s="38"/>
      <c r="E99" s="38"/>
      <c r="F99" s="39"/>
    </row>
    <row r="100" spans="1:6" x14ac:dyDescent="0.25">
      <c r="A100" s="82"/>
      <c r="B100" s="65"/>
      <c r="C100" s="38"/>
      <c r="D100" s="38"/>
      <c r="E100" s="38"/>
      <c r="F100" s="39"/>
    </row>
    <row r="101" spans="1:6" x14ac:dyDescent="0.25">
      <c r="A101" s="82"/>
      <c r="B101" s="65"/>
      <c r="C101" s="38"/>
      <c r="D101" s="38"/>
      <c r="E101" s="38"/>
      <c r="F101" s="39"/>
    </row>
    <row r="102" spans="1:6" x14ac:dyDescent="0.25">
      <c r="A102" s="82"/>
      <c r="B102" s="65"/>
      <c r="C102" s="38"/>
      <c r="D102" s="38"/>
      <c r="E102" s="38"/>
      <c r="F102" s="39"/>
    </row>
    <row r="103" spans="1:6" x14ac:dyDescent="0.25">
      <c r="A103" s="82"/>
      <c r="B103" s="65"/>
      <c r="C103" s="38"/>
      <c r="D103" s="38"/>
      <c r="E103" s="38"/>
      <c r="F103" s="39"/>
    </row>
    <row r="104" spans="1:6" x14ac:dyDescent="0.25">
      <c r="A104" s="82"/>
      <c r="B104" s="65"/>
      <c r="C104" s="38"/>
      <c r="D104" s="38"/>
      <c r="E104" s="38"/>
      <c r="F104" s="39"/>
    </row>
    <row r="105" spans="1:6" x14ac:dyDescent="0.25">
      <c r="A105" s="82"/>
      <c r="B105" s="65"/>
      <c r="C105" s="38"/>
      <c r="D105" s="38"/>
      <c r="E105" s="38"/>
      <c r="F105" s="39"/>
    </row>
    <row r="106" spans="1:6" x14ac:dyDescent="0.25">
      <c r="A106" s="82"/>
      <c r="B106" s="65"/>
      <c r="C106" s="38"/>
      <c r="D106" s="38"/>
      <c r="E106" s="38"/>
      <c r="F106" s="39"/>
    </row>
    <row r="107" spans="1:6" x14ac:dyDescent="0.25">
      <c r="A107" s="82"/>
      <c r="B107" s="65"/>
      <c r="C107" s="38"/>
      <c r="D107" s="38"/>
      <c r="E107" s="38"/>
      <c r="F107" s="39"/>
    </row>
    <row r="108" spans="1:6" x14ac:dyDescent="0.25">
      <c r="A108" s="82"/>
      <c r="B108" s="65"/>
      <c r="C108" s="38"/>
      <c r="D108" s="38"/>
      <c r="E108" s="38"/>
      <c r="F108" s="39"/>
    </row>
    <row r="109" spans="1:6" x14ac:dyDescent="0.25">
      <c r="A109" s="82"/>
      <c r="B109" s="65"/>
      <c r="C109" s="38"/>
      <c r="D109" s="38"/>
      <c r="E109" s="38"/>
      <c r="F109" s="39"/>
    </row>
    <row r="110" spans="1:6" x14ac:dyDescent="0.25">
      <c r="A110" s="82"/>
      <c r="B110" s="65"/>
      <c r="C110" s="38"/>
      <c r="D110" s="38"/>
      <c r="E110" s="38"/>
      <c r="F110" s="39"/>
    </row>
    <row r="111" spans="1:6" x14ac:dyDescent="0.25">
      <c r="A111" s="82"/>
      <c r="B111" s="65"/>
      <c r="C111" s="38"/>
      <c r="D111" s="38"/>
      <c r="E111" s="38"/>
      <c r="F111" s="39"/>
    </row>
    <row r="112" spans="1:6" x14ac:dyDescent="0.25">
      <c r="A112" s="82"/>
      <c r="B112" s="65"/>
      <c r="C112" s="38"/>
      <c r="D112" s="38"/>
      <c r="E112" s="38"/>
      <c r="F112" s="39"/>
    </row>
    <row r="113" spans="1:6" x14ac:dyDescent="0.25">
      <c r="A113" s="82"/>
      <c r="B113" s="65"/>
      <c r="C113" s="38"/>
      <c r="D113" s="38"/>
      <c r="E113" s="38"/>
      <c r="F113" s="39"/>
    </row>
    <row r="114" spans="1:6" x14ac:dyDescent="0.25">
      <c r="A114" s="82"/>
      <c r="B114" s="65"/>
      <c r="C114" s="38"/>
      <c r="D114" s="38"/>
      <c r="E114" s="38"/>
      <c r="F114" s="39"/>
    </row>
    <row r="115" spans="1:6" x14ac:dyDescent="0.25">
      <c r="A115" s="82"/>
      <c r="B115" s="65"/>
      <c r="C115" s="38"/>
      <c r="D115" s="38"/>
      <c r="E115" s="38"/>
      <c r="F115" s="39"/>
    </row>
    <row r="116" spans="1:6" x14ac:dyDescent="0.25">
      <c r="A116" s="82"/>
      <c r="B116" s="65"/>
      <c r="C116" s="38"/>
      <c r="D116" s="38"/>
      <c r="E116" s="38"/>
      <c r="F116" s="39"/>
    </row>
    <row r="117" spans="1:6" x14ac:dyDescent="0.25">
      <c r="A117" s="82"/>
      <c r="B117" s="65"/>
      <c r="C117" s="38"/>
      <c r="D117" s="38"/>
      <c r="E117" s="38"/>
      <c r="F117" s="39"/>
    </row>
    <row r="118" spans="1:6" x14ac:dyDescent="0.25">
      <c r="A118" s="82"/>
      <c r="B118" s="65"/>
      <c r="C118" s="38"/>
      <c r="D118" s="38"/>
      <c r="E118" s="38"/>
      <c r="F118" s="39"/>
    </row>
    <row r="119" spans="1:6" x14ac:dyDescent="0.25">
      <c r="A119" s="83"/>
      <c r="B119" s="65"/>
      <c r="C119" s="38"/>
      <c r="D119" s="38"/>
      <c r="E119" s="38"/>
      <c r="F119" s="39"/>
    </row>
    <row r="120" spans="1:6" x14ac:dyDescent="0.25">
      <c r="A120" s="82"/>
      <c r="B120" s="66"/>
      <c r="C120" s="36"/>
      <c r="D120" s="36"/>
      <c r="E120" s="36"/>
      <c r="F120" s="37"/>
    </row>
    <row r="121" spans="1:6" x14ac:dyDescent="0.25">
      <c r="A121" s="83"/>
      <c r="B121" s="65"/>
      <c r="C121" s="38"/>
      <c r="D121" s="38"/>
      <c r="E121" s="38"/>
      <c r="F121" s="39"/>
    </row>
    <row r="122" spans="1:6" x14ac:dyDescent="0.25">
      <c r="A122" s="82"/>
      <c r="B122" s="66"/>
      <c r="C122" s="36"/>
      <c r="D122" s="36"/>
      <c r="E122" s="36"/>
      <c r="F122" s="37"/>
    </row>
    <row r="123" spans="1:6" x14ac:dyDescent="0.25">
      <c r="A123" s="83"/>
      <c r="B123" s="65"/>
      <c r="C123" s="38"/>
      <c r="D123" s="38"/>
      <c r="E123" s="38"/>
      <c r="F123" s="39"/>
    </row>
    <row r="124" spans="1:6" x14ac:dyDescent="0.25">
      <c r="A124" s="82"/>
      <c r="B124" s="66"/>
      <c r="C124" s="36"/>
      <c r="D124" s="36"/>
      <c r="E124" s="36"/>
      <c r="F124" s="37"/>
    </row>
    <row r="125" spans="1:6" x14ac:dyDescent="0.25">
      <c r="A125" s="83"/>
      <c r="B125" s="65"/>
      <c r="C125" s="38"/>
      <c r="D125" s="38"/>
      <c r="E125" s="38"/>
      <c r="F125" s="39"/>
    </row>
    <row r="126" spans="1:6" x14ac:dyDescent="0.25">
      <c r="A126" s="82"/>
      <c r="B126" s="65"/>
      <c r="C126" s="38"/>
      <c r="D126" s="38"/>
      <c r="E126" s="38"/>
      <c r="F126" s="39"/>
    </row>
    <row r="127" spans="1:6" x14ac:dyDescent="0.25">
      <c r="A127" s="83"/>
      <c r="B127" s="66"/>
      <c r="C127" s="36"/>
      <c r="D127" s="36"/>
      <c r="E127" s="36"/>
      <c r="F127" s="37"/>
    </row>
    <row r="128" spans="1:6" x14ac:dyDescent="0.25">
      <c r="A128" s="82"/>
      <c r="B128" s="65"/>
      <c r="C128" s="38"/>
      <c r="D128" s="38"/>
      <c r="E128" s="38"/>
      <c r="F128" s="39"/>
    </row>
    <row r="129" spans="1:6" x14ac:dyDescent="0.25">
      <c r="A129" s="83"/>
      <c r="B129" s="66"/>
      <c r="C129" s="36"/>
      <c r="D129" s="36"/>
      <c r="E129" s="36"/>
      <c r="F129" s="37"/>
    </row>
    <row r="130" spans="1:6" x14ac:dyDescent="0.25">
      <c r="A130" s="82"/>
      <c r="B130" s="65"/>
      <c r="C130" s="38"/>
      <c r="D130" s="38"/>
      <c r="E130" s="38"/>
      <c r="F130" s="39"/>
    </row>
    <row r="131" spans="1:6" x14ac:dyDescent="0.25">
      <c r="A131" s="83"/>
      <c r="B131" s="65"/>
      <c r="C131" s="38"/>
      <c r="D131" s="38"/>
      <c r="E131" s="38"/>
      <c r="F131" s="39"/>
    </row>
    <row r="132" spans="1:6" x14ac:dyDescent="0.25">
      <c r="A132" s="82"/>
      <c r="B132" s="66"/>
      <c r="C132" s="36"/>
      <c r="D132" s="36"/>
      <c r="E132" s="36"/>
      <c r="F132" s="37"/>
    </row>
    <row r="133" spans="1:6" x14ac:dyDescent="0.25">
      <c r="A133" s="83"/>
      <c r="B133" s="65"/>
      <c r="C133" s="38"/>
      <c r="D133" s="38"/>
      <c r="E133" s="38"/>
      <c r="F133" s="39"/>
    </row>
    <row r="134" spans="1:6" x14ac:dyDescent="0.25">
      <c r="A134" s="82"/>
      <c r="B134" s="66"/>
      <c r="C134" s="36"/>
      <c r="D134" s="36"/>
      <c r="E134" s="36"/>
      <c r="F134" s="37"/>
    </row>
    <row r="135" spans="1:6" x14ac:dyDescent="0.25">
      <c r="A135" s="83"/>
      <c r="B135" s="66"/>
      <c r="C135" s="36"/>
      <c r="D135" s="36"/>
      <c r="E135" s="36"/>
      <c r="F135" s="37"/>
    </row>
    <row r="136" spans="1:6" x14ac:dyDescent="0.25">
      <c r="A136" s="82"/>
      <c r="B136" s="66"/>
      <c r="C136" s="36"/>
      <c r="D136" s="36"/>
      <c r="E136" s="36"/>
      <c r="F136" s="37"/>
    </row>
    <row r="137" spans="1:6" x14ac:dyDescent="0.25">
      <c r="A137" s="83"/>
      <c r="B137" s="66"/>
      <c r="C137" s="36"/>
      <c r="D137" s="36"/>
      <c r="E137" s="36"/>
      <c r="F137" s="37"/>
    </row>
    <row r="138" spans="1:6" x14ac:dyDescent="0.25">
      <c r="A138" s="82"/>
      <c r="B138" s="65"/>
      <c r="C138" s="38"/>
      <c r="D138" s="38"/>
      <c r="E138" s="38"/>
      <c r="F138" s="39"/>
    </row>
    <row r="139" spans="1:6" x14ac:dyDescent="0.25">
      <c r="A139" s="83"/>
      <c r="B139" s="66"/>
      <c r="C139" s="36"/>
      <c r="D139" s="36"/>
      <c r="E139" s="36"/>
      <c r="F139" s="37"/>
    </row>
    <row r="140" spans="1:6" x14ac:dyDescent="0.25">
      <c r="A140" s="82"/>
      <c r="B140" s="65"/>
      <c r="C140" s="38"/>
      <c r="D140" s="38"/>
      <c r="E140" s="38"/>
      <c r="F140" s="39"/>
    </row>
    <row r="141" spans="1:6" x14ac:dyDescent="0.25">
      <c r="A141" s="83"/>
      <c r="B141" s="65"/>
      <c r="C141" s="38"/>
      <c r="D141" s="38"/>
      <c r="E141" s="38"/>
      <c r="F141" s="39"/>
    </row>
    <row r="142" spans="1:6" x14ac:dyDescent="0.25">
      <c r="A142" s="82"/>
      <c r="B142" s="65"/>
      <c r="C142" s="38"/>
      <c r="D142" s="38"/>
      <c r="E142" s="38"/>
      <c r="F142" s="39"/>
    </row>
    <row r="143" spans="1:6" x14ac:dyDescent="0.25">
      <c r="A143" s="83"/>
      <c r="B143" s="66"/>
      <c r="C143" s="36"/>
      <c r="D143" s="36"/>
      <c r="E143" s="36"/>
      <c r="F143" s="37"/>
    </row>
    <row r="144" spans="1:6" x14ac:dyDescent="0.25">
      <c r="A144" s="82"/>
      <c r="B144" s="65"/>
      <c r="C144" s="38"/>
      <c r="D144" s="38"/>
      <c r="E144" s="38"/>
      <c r="F144" s="39"/>
    </row>
    <row r="145" spans="1:6" x14ac:dyDescent="0.25">
      <c r="A145" s="83"/>
      <c r="B145" s="65"/>
      <c r="C145" s="38"/>
      <c r="D145" s="38"/>
      <c r="E145" s="38"/>
      <c r="F145" s="39"/>
    </row>
  </sheetData>
  <mergeCells count="1">
    <mergeCell ref="A1:H1"/>
  </mergeCells>
  <pageMargins left="0.23622047244094491" right="0.23622047244094491" top="1.7716535433070868" bottom="2.1653543307086616" header="0.31496062992125984" footer="0.31496062992125984"/>
  <pageSetup paperSize="9" scale="90" fitToHeight="0" orientation="portrait" horizontalDpi="4294967293" verticalDpi="4294967293" r:id="rId2"/>
  <headerFooter>
    <oddHeader>&amp;C&amp;G</oddHeader>
    <oddFooter>&amp;C&amp;G</oddFooter>
  </headerFooter>
  <legacyDrawingHF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5" tint="-0.249977111117893"/>
  </sheetPr>
  <dimension ref="A1:N145"/>
  <sheetViews>
    <sheetView workbookViewId="0">
      <selection sqref="A1:H1"/>
    </sheetView>
  </sheetViews>
  <sheetFormatPr baseColWidth="10" defaultColWidth="9.140625" defaultRowHeight="15" x14ac:dyDescent="0.25"/>
  <cols>
    <col min="1" max="1" width="5.85546875" style="79" customWidth="1"/>
    <col min="2" max="2" width="9.85546875" style="64" customWidth="1"/>
    <col min="3" max="3" width="37.42578125" customWidth="1"/>
    <col min="4" max="4" width="11" customWidth="1"/>
    <col min="5" max="5" width="16.5703125" customWidth="1"/>
    <col min="6" max="6" width="6.140625" customWidth="1"/>
    <col min="7" max="7" width="21.7109375" customWidth="1"/>
    <col min="8" max="8" width="7" hidden="1" customWidth="1"/>
  </cols>
  <sheetData>
    <row r="1" spans="1:14" ht="30.75" customHeight="1" x14ac:dyDescent="0.25">
      <c r="A1" s="86" t="s">
        <v>644</v>
      </c>
      <c r="B1" s="86"/>
      <c r="C1" s="86"/>
      <c r="D1" s="86"/>
      <c r="E1" s="86"/>
      <c r="F1" s="86"/>
      <c r="G1" s="86"/>
      <c r="H1" s="86"/>
    </row>
    <row r="2" spans="1:14" x14ac:dyDescent="0.25">
      <c r="A2" s="78" t="s">
        <v>27</v>
      </c>
      <c r="B2" s="63" t="s">
        <v>26</v>
      </c>
      <c r="C2" s="15" t="s">
        <v>21</v>
      </c>
      <c r="D2" s="15" t="s">
        <v>20</v>
      </c>
      <c r="E2" s="15" t="s">
        <v>23</v>
      </c>
      <c r="F2" s="15" t="s">
        <v>28</v>
      </c>
      <c r="G2" s="15" t="s">
        <v>25</v>
      </c>
      <c r="H2" s="15" t="s">
        <v>30</v>
      </c>
    </row>
    <row r="3" spans="1:14" x14ac:dyDescent="0.25">
      <c r="A3" s="77">
        <v>1</v>
      </c>
      <c r="B3" t="s">
        <v>787</v>
      </c>
      <c r="C3" t="s">
        <v>623</v>
      </c>
      <c r="D3">
        <v>26</v>
      </c>
      <c r="E3">
        <v>2005</v>
      </c>
      <c r="F3" t="s">
        <v>8</v>
      </c>
      <c r="G3" t="s">
        <v>53</v>
      </c>
      <c r="H3" t="s">
        <v>139</v>
      </c>
      <c r="I3" s="43"/>
      <c r="J3" s="41"/>
      <c r="K3" s="41"/>
      <c r="L3" s="42"/>
      <c r="M3" s="42"/>
      <c r="N3" s="41"/>
    </row>
    <row r="4" spans="1:14" x14ac:dyDescent="0.25">
      <c r="A4" s="77">
        <v>2</v>
      </c>
      <c r="B4"/>
      <c r="I4" s="43"/>
      <c r="J4" s="41"/>
      <c r="K4" s="41"/>
      <c r="L4" s="42"/>
      <c r="M4" s="42"/>
      <c r="N4" s="41"/>
    </row>
    <row r="5" spans="1:14" x14ac:dyDescent="0.25">
      <c r="A5" s="77">
        <v>3</v>
      </c>
      <c r="B5"/>
      <c r="I5" s="43"/>
      <c r="J5" s="41"/>
      <c r="K5" s="41"/>
      <c r="L5" s="42"/>
      <c r="M5" s="42"/>
      <c r="N5" s="41"/>
    </row>
    <row r="6" spans="1:14" x14ac:dyDescent="0.25">
      <c r="A6" s="77">
        <v>4</v>
      </c>
      <c r="I6" s="43"/>
      <c r="J6" s="41"/>
      <c r="K6" s="41"/>
      <c r="L6" s="42"/>
      <c r="M6" s="42"/>
      <c r="N6" s="41"/>
    </row>
    <row r="7" spans="1:14" x14ac:dyDescent="0.25">
      <c r="A7" s="77">
        <v>5</v>
      </c>
      <c r="I7" s="47"/>
      <c r="J7" s="45"/>
      <c r="K7" s="45"/>
      <c r="L7" s="46"/>
      <c r="M7" s="46"/>
      <c r="N7" s="45"/>
    </row>
    <row r="8" spans="1:14" x14ac:dyDescent="0.25">
      <c r="A8" s="77">
        <v>6</v>
      </c>
    </row>
    <row r="9" spans="1:14" x14ac:dyDescent="0.25">
      <c r="A9" s="77">
        <v>7</v>
      </c>
    </row>
    <row r="10" spans="1:14" x14ac:dyDescent="0.25">
      <c r="A10" s="77">
        <v>8</v>
      </c>
    </row>
    <row r="11" spans="1:14" x14ac:dyDescent="0.25">
      <c r="A11" s="77">
        <v>9</v>
      </c>
    </row>
    <row r="12" spans="1:14" x14ac:dyDescent="0.25">
      <c r="A12" s="77">
        <v>10</v>
      </c>
    </row>
    <row r="13" spans="1:14" x14ac:dyDescent="0.25">
      <c r="A13" s="77">
        <v>11</v>
      </c>
    </row>
    <row r="14" spans="1:14" x14ac:dyDescent="0.25">
      <c r="A14" s="77">
        <v>12</v>
      </c>
    </row>
    <row r="15" spans="1:14" x14ac:dyDescent="0.25">
      <c r="A15" s="77">
        <v>13</v>
      </c>
    </row>
    <row r="16" spans="1:14" x14ac:dyDescent="0.25">
      <c r="A16" s="77">
        <v>14</v>
      </c>
    </row>
    <row r="17" spans="1:1" x14ac:dyDescent="0.25">
      <c r="A17" s="77">
        <v>15</v>
      </c>
    </row>
    <row r="18" spans="1:1" x14ac:dyDescent="0.25">
      <c r="A18" s="77">
        <v>16</v>
      </c>
    </row>
    <row r="19" spans="1:1" x14ac:dyDescent="0.25">
      <c r="A19" s="77">
        <v>17</v>
      </c>
    </row>
    <row r="20" spans="1:1" x14ac:dyDescent="0.25">
      <c r="A20" s="77">
        <v>18</v>
      </c>
    </row>
    <row r="21" spans="1:1" x14ac:dyDescent="0.25">
      <c r="A21" s="77">
        <v>19</v>
      </c>
    </row>
    <row r="22" spans="1:1" x14ac:dyDescent="0.25">
      <c r="A22" s="77">
        <v>20</v>
      </c>
    </row>
    <row r="102" spans="1:1" x14ac:dyDescent="0.25">
      <c r="A102" s="80"/>
    </row>
    <row r="103" spans="1:1" x14ac:dyDescent="0.25">
      <c r="A103" s="80"/>
    </row>
    <row r="104" spans="1:1" x14ac:dyDescent="0.25">
      <c r="A104" s="80"/>
    </row>
    <row r="105" spans="1:1" x14ac:dyDescent="0.25">
      <c r="A105" s="80"/>
    </row>
    <row r="106" spans="1:1" x14ac:dyDescent="0.25">
      <c r="A106" s="80"/>
    </row>
    <row r="107" spans="1:1" x14ac:dyDescent="0.25">
      <c r="A107" s="80"/>
    </row>
    <row r="108" spans="1:1" x14ac:dyDescent="0.25">
      <c r="A108" s="80"/>
    </row>
    <row r="109" spans="1:1" x14ac:dyDescent="0.25">
      <c r="A109" s="80"/>
    </row>
    <row r="110" spans="1:1" x14ac:dyDescent="0.25">
      <c r="A110" s="80"/>
    </row>
    <row r="111" spans="1:1" x14ac:dyDescent="0.25">
      <c r="A111" s="80"/>
    </row>
    <row r="112" spans="1:1" x14ac:dyDescent="0.25">
      <c r="A112" s="80"/>
    </row>
    <row r="113" spans="1:1" x14ac:dyDescent="0.25">
      <c r="A113" s="80"/>
    </row>
    <row r="114" spans="1:1" x14ac:dyDescent="0.25">
      <c r="A114" s="80"/>
    </row>
    <row r="115" spans="1:1" x14ac:dyDescent="0.25">
      <c r="A115" s="80"/>
    </row>
    <row r="116" spans="1:1" x14ac:dyDescent="0.25">
      <c r="A116" s="80"/>
    </row>
    <row r="117" spans="1:1" x14ac:dyDescent="0.25">
      <c r="A117" s="80"/>
    </row>
    <row r="118" spans="1:1" x14ac:dyDescent="0.25">
      <c r="A118" s="80"/>
    </row>
    <row r="119" spans="1:1" x14ac:dyDescent="0.25">
      <c r="A119" s="81"/>
    </row>
    <row r="120" spans="1:1" x14ac:dyDescent="0.25">
      <c r="A120" s="80"/>
    </row>
    <row r="121" spans="1:1" x14ac:dyDescent="0.25">
      <c r="A121" s="81"/>
    </row>
    <row r="122" spans="1:1" x14ac:dyDescent="0.25">
      <c r="A122" s="80"/>
    </row>
    <row r="123" spans="1:1" x14ac:dyDescent="0.25">
      <c r="A123" s="81"/>
    </row>
    <row r="124" spans="1:1" x14ac:dyDescent="0.25">
      <c r="A124" s="80"/>
    </row>
    <row r="125" spans="1:1" x14ac:dyDescent="0.25">
      <c r="A125" s="81"/>
    </row>
    <row r="126" spans="1:1" x14ac:dyDescent="0.25">
      <c r="A126" s="80"/>
    </row>
    <row r="127" spans="1:1" x14ac:dyDescent="0.25">
      <c r="A127" s="81"/>
    </row>
    <row r="128" spans="1:1" x14ac:dyDescent="0.25">
      <c r="A128" s="80"/>
    </row>
    <row r="129" spans="1:6" x14ac:dyDescent="0.25">
      <c r="A129" s="81"/>
    </row>
    <row r="130" spans="1:6" x14ac:dyDescent="0.25">
      <c r="A130" s="80"/>
    </row>
    <row r="131" spans="1:6" x14ac:dyDescent="0.25">
      <c r="A131" s="81"/>
    </row>
    <row r="132" spans="1:6" x14ac:dyDescent="0.25">
      <c r="A132" s="80"/>
    </row>
    <row r="133" spans="1:6" x14ac:dyDescent="0.25">
      <c r="A133" s="81"/>
    </row>
    <row r="134" spans="1:6" x14ac:dyDescent="0.25">
      <c r="A134" s="80"/>
    </row>
    <row r="135" spans="1:6" x14ac:dyDescent="0.25">
      <c r="A135" s="81"/>
    </row>
    <row r="136" spans="1:6" x14ac:dyDescent="0.25">
      <c r="A136" s="80"/>
    </row>
    <row r="137" spans="1:6" x14ac:dyDescent="0.25">
      <c r="A137" s="81"/>
    </row>
    <row r="138" spans="1:6" x14ac:dyDescent="0.25">
      <c r="A138" s="80"/>
    </row>
    <row r="139" spans="1:6" x14ac:dyDescent="0.25">
      <c r="A139" s="81"/>
    </row>
    <row r="140" spans="1:6" x14ac:dyDescent="0.25">
      <c r="A140" s="80"/>
    </row>
    <row r="141" spans="1:6" x14ac:dyDescent="0.25">
      <c r="A141" s="81"/>
    </row>
    <row r="142" spans="1:6" x14ac:dyDescent="0.25">
      <c r="A142" s="80"/>
    </row>
    <row r="143" spans="1:6" x14ac:dyDescent="0.25">
      <c r="A143" s="81"/>
    </row>
    <row r="144" spans="1:6" x14ac:dyDescent="0.25">
      <c r="A144" s="80"/>
      <c r="B144" s="65"/>
      <c r="C144" s="38"/>
      <c r="D144" s="38"/>
      <c r="E144" s="38"/>
      <c r="F144" s="39"/>
    </row>
    <row r="145" spans="1:6" x14ac:dyDescent="0.25">
      <c r="A145" s="81"/>
      <c r="B145" s="65"/>
      <c r="C145" s="38"/>
      <c r="D145" s="38"/>
      <c r="E145" s="38"/>
      <c r="F145" s="39"/>
    </row>
  </sheetData>
  <mergeCells count="1">
    <mergeCell ref="A1:H1"/>
  </mergeCells>
  <pageMargins left="0.23622047244094491" right="0.23622047244094491" top="1.7716535433070868" bottom="2.1653543307086616" header="0.31496062992125984" footer="0.31496062992125984"/>
  <pageSetup paperSize="9" scale="90" fitToHeight="0" orientation="portrait" horizontalDpi="4294967293" verticalDpi="4294967293" r:id="rId2"/>
  <headerFooter>
    <oddHeader>&amp;C&amp;G</oddHeader>
    <oddFooter>&amp;C&amp;G</oddFooter>
  </headerFooter>
  <legacyDrawingHF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5" tint="-0.249977111117893"/>
  </sheetPr>
  <dimension ref="A1:O177"/>
  <sheetViews>
    <sheetView workbookViewId="0">
      <selection sqref="A1:H1"/>
    </sheetView>
  </sheetViews>
  <sheetFormatPr baseColWidth="10" defaultColWidth="9.140625" defaultRowHeight="15" x14ac:dyDescent="0.25"/>
  <cols>
    <col min="1" max="1" width="7.28515625" style="79" customWidth="1"/>
    <col min="2" max="2" width="9.85546875" style="64" customWidth="1"/>
    <col min="3" max="3" width="39.7109375" customWidth="1"/>
    <col min="4" max="4" width="6.42578125" customWidth="1"/>
    <col min="5" max="5" width="11.140625" customWidth="1"/>
    <col min="6" max="6" width="6.140625" customWidth="1"/>
    <col min="7" max="7" width="25.85546875" customWidth="1"/>
    <col min="8" max="8" width="7" hidden="1" customWidth="1"/>
    <col min="9" max="9" width="32" customWidth="1"/>
  </cols>
  <sheetData>
    <row r="1" spans="1:15" ht="30.75" customHeight="1" x14ac:dyDescent="0.25">
      <c r="A1" s="85" t="s">
        <v>647</v>
      </c>
      <c r="B1" s="85"/>
      <c r="C1" s="85"/>
      <c r="D1" s="85"/>
      <c r="E1" s="85"/>
      <c r="F1" s="85"/>
      <c r="G1" s="85"/>
      <c r="H1" s="85"/>
    </row>
    <row r="2" spans="1:15" x14ac:dyDescent="0.25">
      <c r="A2" s="78" t="s">
        <v>27</v>
      </c>
      <c r="B2" s="63" t="s">
        <v>26</v>
      </c>
      <c r="C2" s="15" t="s">
        <v>21</v>
      </c>
      <c r="D2" s="15" t="s">
        <v>20</v>
      </c>
      <c r="E2" s="15" t="s">
        <v>23</v>
      </c>
      <c r="F2" s="15" t="s">
        <v>28</v>
      </c>
      <c r="G2" s="15" t="s">
        <v>25</v>
      </c>
      <c r="H2" s="15" t="s">
        <v>30</v>
      </c>
    </row>
    <row r="3" spans="1:15" x14ac:dyDescent="0.25">
      <c r="A3" s="77">
        <v>1</v>
      </c>
      <c r="B3" t="s">
        <v>720</v>
      </c>
      <c r="C3" t="s">
        <v>624</v>
      </c>
      <c r="D3">
        <v>43</v>
      </c>
      <c r="E3">
        <v>2006</v>
      </c>
      <c r="F3" t="s">
        <v>10</v>
      </c>
      <c r="G3" t="s">
        <v>435</v>
      </c>
      <c r="H3" t="s">
        <v>137</v>
      </c>
      <c r="I3" s="48"/>
      <c r="J3" s="43"/>
      <c r="K3" s="41"/>
      <c r="L3" s="41"/>
      <c r="M3" s="42"/>
      <c r="N3" s="42"/>
      <c r="O3" s="41"/>
    </row>
    <row r="4" spans="1:15" x14ac:dyDescent="0.25">
      <c r="A4" s="77">
        <v>2</v>
      </c>
      <c r="B4" t="s">
        <v>744</v>
      </c>
      <c r="C4" t="s">
        <v>183</v>
      </c>
      <c r="D4">
        <v>30</v>
      </c>
      <c r="E4">
        <v>2007</v>
      </c>
      <c r="F4" t="s">
        <v>10</v>
      </c>
      <c r="G4" t="s">
        <v>132</v>
      </c>
      <c r="H4" t="s">
        <v>137</v>
      </c>
      <c r="I4" s="48"/>
      <c r="J4" s="43"/>
      <c r="K4" s="41"/>
      <c r="L4" s="41"/>
      <c r="M4" s="42"/>
      <c r="N4" s="42"/>
      <c r="O4" s="41"/>
    </row>
    <row r="5" spans="1:15" x14ac:dyDescent="0.25">
      <c r="A5" s="77">
        <v>3</v>
      </c>
      <c r="B5" t="s">
        <v>772</v>
      </c>
      <c r="C5" t="s">
        <v>185</v>
      </c>
      <c r="D5">
        <v>144</v>
      </c>
      <c r="E5">
        <v>2007</v>
      </c>
      <c r="F5" t="s">
        <v>10</v>
      </c>
      <c r="G5" t="s">
        <v>253</v>
      </c>
      <c r="H5" t="s">
        <v>137</v>
      </c>
      <c r="I5" s="48"/>
      <c r="J5" s="43"/>
      <c r="K5" s="41"/>
      <c r="L5" s="41"/>
      <c r="M5" s="42"/>
      <c r="N5" s="42"/>
      <c r="O5" s="41"/>
    </row>
    <row r="6" spans="1:15" x14ac:dyDescent="0.25">
      <c r="A6" s="77">
        <v>4</v>
      </c>
      <c r="B6" t="s">
        <v>808</v>
      </c>
      <c r="C6" t="s">
        <v>186</v>
      </c>
      <c r="D6">
        <v>23</v>
      </c>
      <c r="E6">
        <v>2007</v>
      </c>
      <c r="F6" t="s">
        <v>10</v>
      </c>
      <c r="G6" t="s">
        <v>253</v>
      </c>
      <c r="H6" t="s">
        <v>137</v>
      </c>
      <c r="I6" s="48"/>
      <c r="J6" s="43"/>
      <c r="K6" s="41"/>
      <c r="L6" s="41"/>
      <c r="M6" s="42"/>
      <c r="N6" s="42"/>
      <c r="O6" s="41"/>
    </row>
    <row r="7" spans="1:15" x14ac:dyDescent="0.25">
      <c r="A7" s="77">
        <v>5</v>
      </c>
      <c r="B7"/>
      <c r="I7" s="48"/>
      <c r="J7" s="47"/>
      <c r="K7" s="45"/>
      <c r="L7" s="45"/>
      <c r="M7" s="46"/>
      <c r="N7" s="46"/>
      <c r="O7" s="45"/>
    </row>
    <row r="8" spans="1:15" x14ac:dyDescent="0.25">
      <c r="A8"/>
      <c r="B8"/>
    </row>
    <row r="9" spans="1:15" x14ac:dyDescent="0.25">
      <c r="A9"/>
      <c r="B9"/>
    </row>
    <row r="10" spans="1:15" x14ac:dyDescent="0.25">
      <c r="A10"/>
      <c r="B10"/>
    </row>
    <row r="11" spans="1:15" x14ac:dyDescent="0.25">
      <c r="A11"/>
      <c r="B11"/>
    </row>
    <row r="12" spans="1:15" x14ac:dyDescent="0.25">
      <c r="A12"/>
      <c r="B12"/>
    </row>
    <row r="13" spans="1:15" x14ac:dyDescent="0.25">
      <c r="A13"/>
      <c r="B13"/>
    </row>
    <row r="14" spans="1:15" x14ac:dyDescent="0.25">
      <c r="A14"/>
      <c r="B14"/>
    </row>
    <row r="15" spans="1:15" x14ac:dyDescent="0.25">
      <c r="A15"/>
      <c r="B15"/>
    </row>
    <row r="16" spans="1:15" x14ac:dyDescent="0.25">
      <c r="A16"/>
      <c r="B16"/>
    </row>
    <row r="17" spans="1:2" x14ac:dyDescent="0.25">
      <c r="A17"/>
      <c r="B17"/>
    </row>
    <row r="18" spans="1:2" x14ac:dyDescent="0.25">
      <c r="A18"/>
      <c r="B18"/>
    </row>
    <row r="19" spans="1:2" x14ac:dyDescent="0.25">
      <c r="A19"/>
      <c r="B19"/>
    </row>
    <row r="20" spans="1:2" x14ac:dyDescent="0.25">
      <c r="A20"/>
      <c r="B20"/>
    </row>
    <row r="21" spans="1:2" x14ac:dyDescent="0.25">
      <c r="A21"/>
      <c r="B21"/>
    </row>
    <row r="22" spans="1:2" x14ac:dyDescent="0.25">
      <c r="A22"/>
      <c r="B22"/>
    </row>
    <row r="23" spans="1:2" x14ac:dyDescent="0.25">
      <c r="A23"/>
      <c r="B23"/>
    </row>
    <row r="24" spans="1:2" x14ac:dyDescent="0.25">
      <c r="A24"/>
      <c r="B24"/>
    </row>
    <row r="25" spans="1:2" x14ac:dyDescent="0.25">
      <c r="A25"/>
      <c r="B25"/>
    </row>
    <row r="26" spans="1:2" x14ac:dyDescent="0.25">
      <c r="A26"/>
      <c r="B26"/>
    </row>
    <row r="27" spans="1:2" x14ac:dyDescent="0.25">
      <c r="A27"/>
      <c r="B27"/>
    </row>
    <row r="28" spans="1:2" x14ac:dyDescent="0.25">
      <c r="A28"/>
      <c r="B28"/>
    </row>
    <row r="29" spans="1:2" x14ac:dyDescent="0.25">
      <c r="A29"/>
      <c r="B29"/>
    </row>
    <row r="30" spans="1:2" x14ac:dyDescent="0.25">
      <c r="A30"/>
      <c r="B30"/>
    </row>
    <row r="31" spans="1:2" x14ac:dyDescent="0.25">
      <c r="A31"/>
      <c r="B31"/>
    </row>
    <row r="32" spans="1:2" x14ac:dyDescent="0.25">
      <c r="A32"/>
      <c r="B32"/>
    </row>
    <row r="33" spans="1:2" x14ac:dyDescent="0.25">
      <c r="A33"/>
      <c r="B33"/>
    </row>
    <row r="34" spans="1:2" x14ac:dyDescent="0.25">
      <c r="A34"/>
      <c r="B34"/>
    </row>
    <row r="35" spans="1:2" x14ac:dyDescent="0.25">
      <c r="A35"/>
      <c r="B35"/>
    </row>
    <row r="36" spans="1:2" x14ac:dyDescent="0.25">
      <c r="A36"/>
      <c r="B36"/>
    </row>
    <row r="37" spans="1:2" x14ac:dyDescent="0.25">
      <c r="A37"/>
      <c r="B37"/>
    </row>
    <row r="38" spans="1:2" x14ac:dyDescent="0.25">
      <c r="A38"/>
      <c r="B38"/>
    </row>
    <row r="39" spans="1:2" x14ac:dyDescent="0.25">
      <c r="A39"/>
      <c r="B39"/>
    </row>
    <row r="40" spans="1:2" x14ac:dyDescent="0.25">
      <c r="A40"/>
      <c r="B40"/>
    </row>
    <row r="41" spans="1:2" x14ac:dyDescent="0.25">
      <c r="A41"/>
      <c r="B41"/>
    </row>
    <row r="42" spans="1:2" x14ac:dyDescent="0.25">
      <c r="A42"/>
      <c r="B42"/>
    </row>
    <row r="43" spans="1:2" x14ac:dyDescent="0.25">
      <c r="A43"/>
      <c r="B43"/>
    </row>
    <row r="44" spans="1:2" x14ac:dyDescent="0.25">
      <c r="A44"/>
      <c r="B44"/>
    </row>
    <row r="45" spans="1:2" x14ac:dyDescent="0.25">
      <c r="A45"/>
      <c r="B45"/>
    </row>
    <row r="46" spans="1:2" x14ac:dyDescent="0.25">
      <c r="A46"/>
      <c r="B46"/>
    </row>
    <row r="47" spans="1:2" x14ac:dyDescent="0.25">
      <c r="A47"/>
      <c r="B47"/>
    </row>
    <row r="48" spans="1:2" x14ac:dyDescent="0.25">
      <c r="A48"/>
      <c r="B48"/>
    </row>
    <row r="49" spans="1:2" x14ac:dyDescent="0.25">
      <c r="A49"/>
      <c r="B49"/>
    </row>
    <row r="50" spans="1:2" x14ac:dyDescent="0.25">
      <c r="A50"/>
      <c r="B50"/>
    </row>
    <row r="51" spans="1:2" x14ac:dyDescent="0.25">
      <c r="A51"/>
      <c r="B51"/>
    </row>
    <row r="52" spans="1:2" x14ac:dyDescent="0.25">
      <c r="A52"/>
      <c r="B52"/>
    </row>
    <row r="53" spans="1:2" x14ac:dyDescent="0.25">
      <c r="A53"/>
      <c r="B53"/>
    </row>
    <row r="54" spans="1:2" x14ac:dyDescent="0.25">
      <c r="A54"/>
      <c r="B54"/>
    </row>
    <row r="55" spans="1:2" x14ac:dyDescent="0.25">
      <c r="A55"/>
      <c r="B55"/>
    </row>
    <row r="56" spans="1:2" x14ac:dyDescent="0.25">
      <c r="A56"/>
      <c r="B56"/>
    </row>
    <row r="57" spans="1:2" x14ac:dyDescent="0.25">
      <c r="A57"/>
      <c r="B57"/>
    </row>
    <row r="58" spans="1:2" x14ac:dyDescent="0.25">
      <c r="A58"/>
      <c r="B58"/>
    </row>
    <row r="59" spans="1:2" x14ac:dyDescent="0.25">
      <c r="A59"/>
      <c r="B59"/>
    </row>
    <row r="60" spans="1:2" x14ac:dyDescent="0.25">
      <c r="A60"/>
      <c r="B60"/>
    </row>
    <row r="61" spans="1:2" x14ac:dyDescent="0.25">
      <c r="A61"/>
      <c r="B61"/>
    </row>
    <row r="62" spans="1:2" x14ac:dyDescent="0.25">
      <c r="A62"/>
      <c r="B62"/>
    </row>
    <row r="63" spans="1:2" x14ac:dyDescent="0.25">
      <c r="A63"/>
      <c r="B63"/>
    </row>
    <row r="64" spans="1:2" x14ac:dyDescent="0.25">
      <c r="A64"/>
      <c r="B64"/>
    </row>
    <row r="65" spans="1:2" x14ac:dyDescent="0.25">
      <c r="A65"/>
      <c r="B65"/>
    </row>
    <row r="66" spans="1:2" x14ac:dyDescent="0.25">
      <c r="A66"/>
      <c r="B66"/>
    </row>
    <row r="67" spans="1:2" x14ac:dyDescent="0.25">
      <c r="A67"/>
      <c r="B67"/>
    </row>
    <row r="68" spans="1:2" x14ac:dyDescent="0.25">
      <c r="A68"/>
      <c r="B68"/>
    </row>
    <row r="69" spans="1:2" x14ac:dyDescent="0.25">
      <c r="A69"/>
      <c r="B69"/>
    </row>
    <row r="70" spans="1:2" x14ac:dyDescent="0.25">
      <c r="A70"/>
      <c r="B70"/>
    </row>
    <row r="71" spans="1:2" x14ac:dyDescent="0.25">
      <c r="A71"/>
      <c r="B71"/>
    </row>
    <row r="72" spans="1:2" x14ac:dyDescent="0.25">
      <c r="A72"/>
      <c r="B72"/>
    </row>
    <row r="73" spans="1:2" x14ac:dyDescent="0.25">
      <c r="A73"/>
      <c r="B73"/>
    </row>
    <row r="74" spans="1:2" x14ac:dyDescent="0.25">
      <c r="A74"/>
      <c r="B74"/>
    </row>
    <row r="75" spans="1:2" x14ac:dyDescent="0.25">
      <c r="A75"/>
      <c r="B75"/>
    </row>
    <row r="76" spans="1:2" x14ac:dyDescent="0.25">
      <c r="A76"/>
      <c r="B76"/>
    </row>
    <row r="77" spans="1:2" x14ac:dyDescent="0.25">
      <c r="A77"/>
      <c r="B77"/>
    </row>
    <row r="78" spans="1:2" x14ac:dyDescent="0.25">
      <c r="A78"/>
      <c r="B78"/>
    </row>
    <row r="79" spans="1:2" x14ac:dyDescent="0.25">
      <c r="A79"/>
      <c r="B79"/>
    </row>
    <row r="80" spans="1:2" x14ac:dyDescent="0.25">
      <c r="A80"/>
      <c r="B80"/>
    </row>
    <row r="81" spans="1:2" x14ac:dyDescent="0.25">
      <c r="A81"/>
      <c r="B81"/>
    </row>
    <row r="82" spans="1:2" x14ac:dyDescent="0.25">
      <c r="A82"/>
      <c r="B82"/>
    </row>
    <row r="83" spans="1:2" x14ac:dyDescent="0.25">
      <c r="A83"/>
      <c r="B83"/>
    </row>
    <row r="84" spans="1:2" x14ac:dyDescent="0.25">
      <c r="A84"/>
      <c r="B84"/>
    </row>
    <row r="85" spans="1:2" x14ac:dyDescent="0.25">
      <c r="A85"/>
      <c r="B85"/>
    </row>
    <row r="86" spans="1:2" x14ac:dyDescent="0.25">
      <c r="A86"/>
      <c r="B86"/>
    </row>
    <row r="87" spans="1:2" x14ac:dyDescent="0.25">
      <c r="A87"/>
      <c r="B87"/>
    </row>
    <row r="88" spans="1:2" x14ac:dyDescent="0.25">
      <c r="A88"/>
      <c r="B88"/>
    </row>
    <row r="89" spans="1:2" x14ac:dyDescent="0.25">
      <c r="A89"/>
      <c r="B89"/>
    </row>
    <row r="90" spans="1:2" x14ac:dyDescent="0.25">
      <c r="A90"/>
      <c r="B90"/>
    </row>
    <row r="91" spans="1:2" x14ac:dyDescent="0.25">
      <c r="A91"/>
      <c r="B91"/>
    </row>
    <row r="92" spans="1:2" x14ac:dyDescent="0.25">
      <c r="A92"/>
      <c r="B92"/>
    </row>
    <row r="93" spans="1:2" x14ac:dyDescent="0.25">
      <c r="A93"/>
      <c r="B93"/>
    </row>
    <row r="94" spans="1:2" x14ac:dyDescent="0.25">
      <c r="A94"/>
      <c r="B94"/>
    </row>
    <row r="95" spans="1:2" x14ac:dyDescent="0.25">
      <c r="A95"/>
      <c r="B95"/>
    </row>
    <row r="96" spans="1:2" x14ac:dyDescent="0.25">
      <c r="A96"/>
      <c r="B96"/>
    </row>
    <row r="97" spans="1:2" x14ac:dyDescent="0.25">
      <c r="A97"/>
      <c r="B97"/>
    </row>
    <row r="98" spans="1:2" x14ac:dyDescent="0.25">
      <c r="A98"/>
      <c r="B98"/>
    </row>
    <row r="99" spans="1:2" x14ac:dyDescent="0.25">
      <c r="A99"/>
      <c r="B99"/>
    </row>
    <row r="100" spans="1:2" x14ac:dyDescent="0.25">
      <c r="A100"/>
      <c r="B100"/>
    </row>
    <row r="101" spans="1:2" x14ac:dyDescent="0.25">
      <c r="A101"/>
      <c r="B101"/>
    </row>
    <row r="102" spans="1:2" x14ac:dyDescent="0.25">
      <c r="A102"/>
      <c r="B102"/>
    </row>
    <row r="103" spans="1:2" x14ac:dyDescent="0.25">
      <c r="A103"/>
      <c r="B103"/>
    </row>
    <row r="104" spans="1:2" x14ac:dyDescent="0.25">
      <c r="A104"/>
      <c r="B104"/>
    </row>
    <row r="105" spans="1:2" x14ac:dyDescent="0.25">
      <c r="A105"/>
      <c r="B105"/>
    </row>
    <row r="106" spans="1:2" x14ac:dyDescent="0.25">
      <c r="A106"/>
      <c r="B106"/>
    </row>
    <row r="107" spans="1:2" x14ac:dyDescent="0.25">
      <c r="A107"/>
      <c r="B107"/>
    </row>
    <row r="108" spans="1:2" x14ac:dyDescent="0.25">
      <c r="A108"/>
      <c r="B108"/>
    </row>
    <row r="109" spans="1:2" x14ac:dyDescent="0.25">
      <c r="A109"/>
      <c r="B109"/>
    </row>
    <row r="110" spans="1:2" x14ac:dyDescent="0.25">
      <c r="A110"/>
      <c r="B110"/>
    </row>
    <row r="111" spans="1:2" x14ac:dyDescent="0.25">
      <c r="A111"/>
      <c r="B111"/>
    </row>
    <row r="112" spans="1:2" x14ac:dyDescent="0.25">
      <c r="A112"/>
      <c r="B112"/>
    </row>
    <row r="113" spans="1:2" x14ac:dyDescent="0.25">
      <c r="A113"/>
      <c r="B113"/>
    </row>
    <row r="114" spans="1:2" x14ac:dyDescent="0.25">
      <c r="A114"/>
      <c r="B114"/>
    </row>
    <row r="115" spans="1:2" x14ac:dyDescent="0.25">
      <c r="A115"/>
      <c r="B115"/>
    </row>
    <row r="116" spans="1:2" x14ac:dyDescent="0.25">
      <c r="A116"/>
      <c r="B116"/>
    </row>
    <row r="117" spans="1:2" x14ac:dyDescent="0.25">
      <c r="A117"/>
      <c r="B117"/>
    </row>
    <row r="118" spans="1:2" x14ac:dyDescent="0.25">
      <c r="A118"/>
      <c r="B118"/>
    </row>
    <row r="119" spans="1:2" x14ac:dyDescent="0.25">
      <c r="A119"/>
      <c r="B119"/>
    </row>
    <row r="120" spans="1:2" x14ac:dyDescent="0.25">
      <c r="A120"/>
      <c r="B120"/>
    </row>
    <row r="121" spans="1:2" x14ac:dyDescent="0.25">
      <c r="A121"/>
      <c r="B121"/>
    </row>
    <row r="122" spans="1:2" x14ac:dyDescent="0.25">
      <c r="A122"/>
      <c r="B122"/>
    </row>
    <row r="123" spans="1:2" x14ac:dyDescent="0.25">
      <c r="A123"/>
      <c r="B123"/>
    </row>
    <row r="124" spans="1:2" x14ac:dyDescent="0.25">
      <c r="A124"/>
      <c r="B124"/>
    </row>
    <row r="125" spans="1:2" x14ac:dyDescent="0.25">
      <c r="A125"/>
      <c r="B125"/>
    </row>
    <row r="126" spans="1:2" x14ac:dyDescent="0.25">
      <c r="A126"/>
      <c r="B126"/>
    </row>
    <row r="127" spans="1:2" x14ac:dyDescent="0.25">
      <c r="A127"/>
      <c r="B127"/>
    </row>
    <row r="128" spans="1:2" x14ac:dyDescent="0.25">
      <c r="A128"/>
      <c r="B128"/>
    </row>
    <row r="129" spans="1:2" x14ac:dyDescent="0.25">
      <c r="A129"/>
      <c r="B129"/>
    </row>
    <row r="130" spans="1:2" x14ac:dyDescent="0.25">
      <c r="A130"/>
      <c r="B130"/>
    </row>
    <row r="131" spans="1:2" x14ac:dyDescent="0.25">
      <c r="A131"/>
      <c r="B131"/>
    </row>
    <row r="132" spans="1:2" x14ac:dyDescent="0.25">
      <c r="A132"/>
      <c r="B132"/>
    </row>
    <row r="133" spans="1:2" x14ac:dyDescent="0.25">
      <c r="A133"/>
      <c r="B133"/>
    </row>
    <row r="134" spans="1:2" x14ac:dyDescent="0.25">
      <c r="A134"/>
      <c r="B134"/>
    </row>
    <row r="135" spans="1:2" x14ac:dyDescent="0.25">
      <c r="A135"/>
      <c r="B135"/>
    </row>
    <row r="136" spans="1:2" x14ac:dyDescent="0.25">
      <c r="A136"/>
      <c r="B136"/>
    </row>
    <row r="137" spans="1:2" x14ac:dyDescent="0.25">
      <c r="A137"/>
      <c r="B137"/>
    </row>
    <row r="138" spans="1:2" x14ac:dyDescent="0.25">
      <c r="A138"/>
      <c r="B138"/>
    </row>
    <row r="139" spans="1:2" x14ac:dyDescent="0.25">
      <c r="A139"/>
      <c r="B139"/>
    </row>
    <row r="140" spans="1:2" x14ac:dyDescent="0.25">
      <c r="A140"/>
      <c r="B140"/>
    </row>
    <row r="141" spans="1:2" x14ac:dyDescent="0.25">
      <c r="A141"/>
      <c r="B141"/>
    </row>
    <row r="142" spans="1:2" x14ac:dyDescent="0.25">
      <c r="A142"/>
      <c r="B142"/>
    </row>
    <row r="143" spans="1:2" x14ac:dyDescent="0.25">
      <c r="A143"/>
      <c r="B143"/>
    </row>
    <row r="144" spans="1:2" x14ac:dyDescent="0.25">
      <c r="A144"/>
      <c r="B144"/>
    </row>
    <row r="145" spans="1:2" x14ac:dyDescent="0.25">
      <c r="A145"/>
      <c r="B145"/>
    </row>
    <row r="146" spans="1:2" x14ac:dyDescent="0.25">
      <c r="A146"/>
      <c r="B146"/>
    </row>
    <row r="147" spans="1:2" x14ac:dyDescent="0.25">
      <c r="A147"/>
      <c r="B147"/>
    </row>
    <row r="148" spans="1:2" x14ac:dyDescent="0.25">
      <c r="A148"/>
      <c r="B148"/>
    </row>
    <row r="149" spans="1:2" x14ac:dyDescent="0.25">
      <c r="A149"/>
      <c r="B149"/>
    </row>
    <row r="150" spans="1:2" x14ac:dyDescent="0.25">
      <c r="A150"/>
      <c r="B150"/>
    </row>
    <row r="151" spans="1:2" x14ac:dyDescent="0.25">
      <c r="A151"/>
      <c r="B151"/>
    </row>
    <row r="152" spans="1:2" x14ac:dyDescent="0.25">
      <c r="A152"/>
      <c r="B152"/>
    </row>
    <row r="153" spans="1:2" x14ac:dyDescent="0.25">
      <c r="A153"/>
      <c r="B153"/>
    </row>
    <row r="154" spans="1:2" x14ac:dyDescent="0.25">
      <c r="A154"/>
      <c r="B154"/>
    </row>
    <row r="155" spans="1:2" x14ac:dyDescent="0.25">
      <c r="A155"/>
      <c r="B155"/>
    </row>
    <row r="156" spans="1:2" x14ac:dyDescent="0.25">
      <c r="A156"/>
      <c r="B156"/>
    </row>
    <row r="157" spans="1:2" x14ac:dyDescent="0.25">
      <c r="A157"/>
      <c r="B157"/>
    </row>
    <row r="158" spans="1:2" x14ac:dyDescent="0.25">
      <c r="A158"/>
      <c r="B158"/>
    </row>
    <row r="159" spans="1:2" x14ac:dyDescent="0.25">
      <c r="A159"/>
      <c r="B159"/>
    </row>
    <row r="160" spans="1:2" x14ac:dyDescent="0.25">
      <c r="A160"/>
      <c r="B160"/>
    </row>
    <row r="161" spans="1:2" x14ac:dyDescent="0.25">
      <c r="A161"/>
      <c r="B161"/>
    </row>
    <row r="162" spans="1:2" x14ac:dyDescent="0.25">
      <c r="A162"/>
      <c r="B162"/>
    </row>
    <row r="163" spans="1:2" x14ac:dyDescent="0.25">
      <c r="A163"/>
      <c r="B163"/>
    </row>
    <row r="164" spans="1:2" x14ac:dyDescent="0.25">
      <c r="A164"/>
      <c r="B164"/>
    </row>
    <row r="165" spans="1:2" x14ac:dyDescent="0.25">
      <c r="A165"/>
      <c r="B165"/>
    </row>
    <row r="166" spans="1:2" x14ac:dyDescent="0.25">
      <c r="A166"/>
      <c r="B166"/>
    </row>
    <row r="167" spans="1:2" x14ac:dyDescent="0.25">
      <c r="A167"/>
      <c r="B167"/>
    </row>
    <row r="168" spans="1:2" x14ac:dyDescent="0.25">
      <c r="A168"/>
      <c r="B168"/>
    </row>
    <row r="169" spans="1:2" x14ac:dyDescent="0.25">
      <c r="A169"/>
      <c r="B169"/>
    </row>
    <row r="170" spans="1:2" x14ac:dyDescent="0.25">
      <c r="A170"/>
      <c r="B170"/>
    </row>
    <row r="171" spans="1:2" x14ac:dyDescent="0.25">
      <c r="A171"/>
      <c r="B171"/>
    </row>
    <row r="172" spans="1:2" x14ac:dyDescent="0.25">
      <c r="A172"/>
      <c r="B172"/>
    </row>
    <row r="173" spans="1:2" x14ac:dyDescent="0.25">
      <c r="A173"/>
      <c r="B173"/>
    </row>
    <row r="174" spans="1:2" x14ac:dyDescent="0.25">
      <c r="A174"/>
      <c r="B174"/>
    </row>
    <row r="175" spans="1:2" x14ac:dyDescent="0.25">
      <c r="A175"/>
      <c r="B175"/>
    </row>
    <row r="176" spans="1:2" x14ac:dyDescent="0.25">
      <c r="A176"/>
      <c r="B176"/>
    </row>
    <row r="177" spans="1:2" x14ac:dyDescent="0.25">
      <c r="A177"/>
      <c r="B177"/>
    </row>
  </sheetData>
  <mergeCells count="1">
    <mergeCell ref="A1:H1"/>
  </mergeCells>
  <pageMargins left="0.23622047244094491" right="0.23622047244094491" top="1.7716535433070868" bottom="2.1653543307086616" header="0.31496062992125984" footer="0.31496062992125984"/>
  <pageSetup paperSize="9" scale="90" fitToHeight="0" orientation="portrait" horizontalDpi="4294967293" verticalDpi="4294967293" r:id="rId2"/>
  <headerFooter>
    <oddHeader>&amp;C&amp;G</oddHeader>
    <oddFooter>&amp;C&amp;G</oddFooter>
  </headerFooter>
  <legacyDrawingHF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5" tint="-0.249977111117893"/>
  </sheetPr>
  <dimension ref="A1:O174"/>
  <sheetViews>
    <sheetView zoomScaleNormal="100" workbookViewId="0">
      <selection sqref="A1:H1"/>
    </sheetView>
  </sheetViews>
  <sheetFormatPr baseColWidth="10" defaultColWidth="9.140625" defaultRowHeight="15" x14ac:dyDescent="0.25"/>
  <cols>
    <col min="1" max="1" width="7.140625" style="79" customWidth="1"/>
    <col min="2" max="2" width="9.85546875" style="64" customWidth="1"/>
    <col min="3" max="3" width="37.42578125" customWidth="1"/>
    <col min="4" max="4" width="8.28515625" customWidth="1"/>
    <col min="5" max="5" width="8.42578125" customWidth="1"/>
    <col min="6" max="6" width="6.140625" customWidth="1"/>
    <col min="7" max="7" width="24.42578125" customWidth="1"/>
    <col min="8" max="8" width="7" hidden="1" customWidth="1"/>
    <col min="9" max="9" width="32" customWidth="1"/>
  </cols>
  <sheetData>
    <row r="1" spans="1:15" ht="30.75" customHeight="1" x14ac:dyDescent="0.25">
      <c r="A1" s="86" t="s">
        <v>645</v>
      </c>
      <c r="B1" s="86"/>
      <c r="C1" s="86"/>
      <c r="D1" s="86"/>
      <c r="E1" s="86"/>
      <c r="F1" s="86"/>
      <c r="G1" s="86"/>
      <c r="H1" s="86"/>
    </row>
    <row r="2" spans="1:15" x14ac:dyDescent="0.25">
      <c r="A2" s="78" t="s">
        <v>27</v>
      </c>
      <c r="B2" s="63" t="s">
        <v>26</v>
      </c>
      <c r="C2" s="15" t="s">
        <v>21</v>
      </c>
      <c r="D2" s="15" t="s">
        <v>20</v>
      </c>
      <c r="E2" s="15" t="s">
        <v>23</v>
      </c>
      <c r="F2" s="15" t="s">
        <v>28</v>
      </c>
      <c r="G2" s="15" t="s">
        <v>25</v>
      </c>
      <c r="H2" s="15" t="s">
        <v>30</v>
      </c>
    </row>
    <row r="3" spans="1:15" x14ac:dyDescent="0.25">
      <c r="A3" s="77">
        <v>1</v>
      </c>
      <c r="B3" t="s">
        <v>739</v>
      </c>
      <c r="C3" t="s">
        <v>707</v>
      </c>
      <c r="D3">
        <v>157</v>
      </c>
      <c r="E3">
        <v>2007</v>
      </c>
      <c r="F3" t="s">
        <v>10</v>
      </c>
      <c r="G3" t="s">
        <v>681</v>
      </c>
      <c r="H3" t="s">
        <v>139</v>
      </c>
      <c r="I3" s="48"/>
      <c r="J3" s="43"/>
      <c r="K3" s="41"/>
      <c r="L3" s="41"/>
      <c r="M3" s="42"/>
      <c r="N3" s="42"/>
      <c r="O3" s="41"/>
    </row>
    <row r="4" spans="1:15" x14ac:dyDescent="0.25">
      <c r="A4" s="77">
        <v>2</v>
      </c>
      <c r="B4" t="s">
        <v>777</v>
      </c>
      <c r="C4" t="s">
        <v>625</v>
      </c>
      <c r="D4">
        <v>32</v>
      </c>
      <c r="E4">
        <v>2007</v>
      </c>
      <c r="F4" t="s">
        <v>10</v>
      </c>
      <c r="G4" t="s">
        <v>53</v>
      </c>
      <c r="H4" t="s">
        <v>139</v>
      </c>
      <c r="I4" s="48"/>
      <c r="J4" s="43"/>
      <c r="K4" s="41"/>
      <c r="L4" s="41"/>
      <c r="M4" s="42"/>
      <c r="N4" s="42"/>
      <c r="O4" s="41"/>
    </row>
    <row r="5" spans="1:15" x14ac:dyDescent="0.25">
      <c r="A5" s="77">
        <v>3</v>
      </c>
      <c r="B5" t="s">
        <v>781</v>
      </c>
      <c r="C5" t="s">
        <v>187</v>
      </c>
      <c r="D5">
        <v>39</v>
      </c>
      <c r="E5">
        <v>2006</v>
      </c>
      <c r="F5" t="s">
        <v>10</v>
      </c>
      <c r="G5" t="s">
        <v>253</v>
      </c>
      <c r="H5" t="s">
        <v>139</v>
      </c>
      <c r="I5" s="48"/>
      <c r="J5" s="43"/>
      <c r="K5" s="41"/>
      <c r="L5" s="41"/>
      <c r="M5" s="42"/>
      <c r="N5" s="42"/>
      <c r="O5" s="41"/>
    </row>
    <row r="6" spans="1:15" x14ac:dyDescent="0.25">
      <c r="A6" s="77">
        <v>4</v>
      </c>
      <c r="B6" t="s">
        <v>817</v>
      </c>
      <c r="C6" t="s">
        <v>626</v>
      </c>
      <c r="D6">
        <v>38</v>
      </c>
      <c r="E6">
        <v>2007</v>
      </c>
      <c r="F6" t="s">
        <v>10</v>
      </c>
      <c r="G6" t="s">
        <v>253</v>
      </c>
      <c r="H6" t="s">
        <v>139</v>
      </c>
      <c r="I6" s="48"/>
      <c r="J6" s="43"/>
      <c r="K6" s="41"/>
      <c r="L6" s="41"/>
      <c r="M6" s="42"/>
      <c r="N6" s="42"/>
      <c r="O6" s="41"/>
    </row>
    <row r="7" spans="1:15" x14ac:dyDescent="0.25">
      <c r="A7" s="77">
        <v>5</v>
      </c>
      <c r="B7"/>
      <c r="I7" s="48"/>
      <c r="J7" s="47"/>
      <c r="K7" s="45"/>
      <c r="L7" s="45"/>
      <c r="M7" s="46"/>
      <c r="N7" s="46"/>
      <c r="O7" s="45"/>
    </row>
    <row r="8" spans="1:15" x14ac:dyDescent="0.25">
      <c r="A8"/>
      <c r="B8"/>
    </row>
    <row r="9" spans="1:15" x14ac:dyDescent="0.25">
      <c r="A9"/>
      <c r="B9"/>
    </row>
    <row r="10" spans="1:15" x14ac:dyDescent="0.25">
      <c r="A10"/>
      <c r="B10"/>
    </row>
    <row r="11" spans="1:15" x14ac:dyDescent="0.25">
      <c r="A11"/>
      <c r="B11"/>
    </row>
    <row r="12" spans="1:15" x14ac:dyDescent="0.25">
      <c r="A12"/>
      <c r="B12"/>
    </row>
    <row r="13" spans="1:15" x14ac:dyDescent="0.25">
      <c r="A13"/>
      <c r="B13"/>
    </row>
    <row r="14" spans="1:15" x14ac:dyDescent="0.25">
      <c r="A14"/>
      <c r="B14"/>
    </row>
    <row r="15" spans="1:15" x14ac:dyDescent="0.25">
      <c r="A15"/>
      <c r="B15"/>
    </row>
    <row r="16" spans="1:15" x14ac:dyDescent="0.25">
      <c r="A16"/>
      <c r="B16"/>
    </row>
    <row r="17" spans="1:2" x14ac:dyDescent="0.25">
      <c r="A17"/>
      <c r="B17"/>
    </row>
    <row r="18" spans="1:2" x14ac:dyDescent="0.25">
      <c r="A18"/>
      <c r="B18"/>
    </row>
    <row r="19" spans="1:2" x14ac:dyDescent="0.25">
      <c r="A19"/>
      <c r="B19"/>
    </row>
    <row r="20" spans="1:2" x14ac:dyDescent="0.25">
      <c r="A20"/>
      <c r="B20"/>
    </row>
    <row r="21" spans="1:2" x14ac:dyDescent="0.25">
      <c r="A21"/>
      <c r="B21"/>
    </row>
    <row r="22" spans="1:2" x14ac:dyDescent="0.25">
      <c r="A22"/>
      <c r="B22"/>
    </row>
    <row r="23" spans="1:2" x14ac:dyDescent="0.25">
      <c r="A23"/>
      <c r="B23"/>
    </row>
    <row r="24" spans="1:2" x14ac:dyDescent="0.25">
      <c r="A24"/>
      <c r="B24"/>
    </row>
    <row r="25" spans="1:2" x14ac:dyDescent="0.25">
      <c r="A25"/>
      <c r="B25"/>
    </row>
    <row r="26" spans="1:2" x14ac:dyDescent="0.25">
      <c r="A26"/>
      <c r="B26"/>
    </row>
    <row r="27" spans="1:2" x14ac:dyDescent="0.25">
      <c r="A27"/>
      <c r="B27"/>
    </row>
    <row r="28" spans="1:2" x14ac:dyDescent="0.25">
      <c r="A28"/>
      <c r="B28"/>
    </row>
    <row r="29" spans="1:2" x14ac:dyDescent="0.25">
      <c r="A29"/>
      <c r="B29"/>
    </row>
    <row r="30" spans="1:2" x14ac:dyDescent="0.25">
      <c r="A30"/>
      <c r="B30"/>
    </row>
    <row r="31" spans="1:2" x14ac:dyDescent="0.25">
      <c r="A31"/>
      <c r="B31"/>
    </row>
    <row r="32" spans="1:2" x14ac:dyDescent="0.25">
      <c r="A32"/>
      <c r="B32"/>
    </row>
    <row r="33" spans="1:2" x14ac:dyDescent="0.25">
      <c r="A33"/>
      <c r="B33"/>
    </row>
    <row r="34" spans="1:2" x14ac:dyDescent="0.25">
      <c r="A34"/>
      <c r="B34"/>
    </row>
    <row r="35" spans="1:2" x14ac:dyDescent="0.25">
      <c r="A35"/>
      <c r="B35"/>
    </row>
    <row r="36" spans="1:2" x14ac:dyDescent="0.25">
      <c r="A36"/>
      <c r="B36"/>
    </row>
    <row r="37" spans="1:2" x14ac:dyDescent="0.25">
      <c r="A37"/>
      <c r="B37"/>
    </row>
    <row r="38" spans="1:2" x14ac:dyDescent="0.25">
      <c r="A38"/>
      <c r="B38"/>
    </row>
    <row r="39" spans="1:2" x14ac:dyDescent="0.25">
      <c r="A39"/>
      <c r="B39"/>
    </row>
    <row r="40" spans="1:2" x14ac:dyDescent="0.25">
      <c r="A40"/>
      <c r="B40"/>
    </row>
    <row r="41" spans="1:2" x14ac:dyDescent="0.25">
      <c r="A41"/>
      <c r="B41"/>
    </row>
    <row r="42" spans="1:2" x14ac:dyDescent="0.25">
      <c r="A42"/>
      <c r="B42"/>
    </row>
    <row r="43" spans="1:2" x14ac:dyDescent="0.25">
      <c r="A43"/>
      <c r="B43"/>
    </row>
    <row r="44" spans="1:2" x14ac:dyDescent="0.25">
      <c r="A44"/>
      <c r="B44"/>
    </row>
    <row r="45" spans="1:2" x14ac:dyDescent="0.25">
      <c r="A45"/>
      <c r="B45"/>
    </row>
    <row r="46" spans="1:2" x14ac:dyDescent="0.25">
      <c r="A46"/>
      <c r="B46"/>
    </row>
    <row r="47" spans="1:2" x14ac:dyDescent="0.25">
      <c r="A47"/>
      <c r="B47"/>
    </row>
    <row r="48" spans="1:2" x14ac:dyDescent="0.25">
      <c r="A48"/>
      <c r="B48"/>
    </row>
    <row r="49" spans="1:2" x14ac:dyDescent="0.25">
      <c r="A49"/>
      <c r="B49"/>
    </row>
    <row r="50" spans="1:2" x14ac:dyDescent="0.25">
      <c r="A50"/>
      <c r="B50"/>
    </row>
    <row r="51" spans="1:2" x14ac:dyDescent="0.25">
      <c r="A51"/>
      <c r="B51"/>
    </row>
    <row r="52" spans="1:2" x14ac:dyDescent="0.25">
      <c r="A52"/>
      <c r="B52"/>
    </row>
    <row r="53" spans="1:2" x14ac:dyDescent="0.25">
      <c r="A53"/>
      <c r="B53"/>
    </row>
    <row r="54" spans="1:2" x14ac:dyDescent="0.25">
      <c r="A54"/>
      <c r="B54"/>
    </row>
    <row r="55" spans="1:2" x14ac:dyDescent="0.25">
      <c r="A55"/>
      <c r="B55"/>
    </row>
    <row r="56" spans="1:2" x14ac:dyDescent="0.25">
      <c r="A56"/>
      <c r="B56"/>
    </row>
    <row r="57" spans="1:2" x14ac:dyDescent="0.25">
      <c r="A57"/>
      <c r="B57"/>
    </row>
    <row r="58" spans="1:2" x14ac:dyDescent="0.25">
      <c r="A58"/>
      <c r="B58"/>
    </row>
    <row r="59" spans="1:2" x14ac:dyDescent="0.25">
      <c r="A59"/>
      <c r="B59"/>
    </row>
    <row r="60" spans="1:2" x14ac:dyDescent="0.25">
      <c r="A60"/>
      <c r="B60"/>
    </row>
    <row r="61" spans="1:2" x14ac:dyDescent="0.25">
      <c r="A61"/>
      <c r="B61"/>
    </row>
    <row r="62" spans="1:2" x14ac:dyDescent="0.25">
      <c r="A62"/>
      <c r="B62"/>
    </row>
    <row r="63" spans="1:2" x14ac:dyDescent="0.25">
      <c r="A63"/>
      <c r="B63"/>
    </row>
    <row r="64" spans="1:2" x14ac:dyDescent="0.25">
      <c r="A64"/>
      <c r="B64"/>
    </row>
    <row r="65" spans="1:2" x14ac:dyDescent="0.25">
      <c r="A65"/>
      <c r="B65"/>
    </row>
    <row r="66" spans="1:2" x14ac:dyDescent="0.25">
      <c r="A66"/>
      <c r="B66"/>
    </row>
    <row r="67" spans="1:2" x14ac:dyDescent="0.25">
      <c r="A67"/>
      <c r="B67"/>
    </row>
    <row r="68" spans="1:2" x14ac:dyDescent="0.25">
      <c r="A68"/>
      <c r="B68"/>
    </row>
    <row r="69" spans="1:2" x14ac:dyDescent="0.25">
      <c r="A69"/>
      <c r="B69"/>
    </row>
    <row r="70" spans="1:2" x14ac:dyDescent="0.25">
      <c r="A70"/>
      <c r="B70"/>
    </row>
    <row r="71" spans="1:2" x14ac:dyDescent="0.25">
      <c r="A71"/>
      <c r="B71"/>
    </row>
    <row r="72" spans="1:2" x14ac:dyDescent="0.25">
      <c r="A72"/>
      <c r="B72"/>
    </row>
    <row r="73" spans="1:2" x14ac:dyDescent="0.25">
      <c r="A73"/>
      <c r="B73"/>
    </row>
    <row r="74" spans="1:2" x14ac:dyDescent="0.25">
      <c r="A74"/>
      <c r="B74"/>
    </row>
    <row r="75" spans="1:2" x14ac:dyDescent="0.25">
      <c r="A75"/>
      <c r="B75"/>
    </row>
    <row r="76" spans="1:2" x14ac:dyDescent="0.25">
      <c r="A76"/>
      <c r="B76"/>
    </row>
    <row r="77" spans="1:2" x14ac:dyDescent="0.25">
      <c r="A77"/>
      <c r="B77"/>
    </row>
    <row r="78" spans="1:2" x14ac:dyDescent="0.25">
      <c r="A78"/>
      <c r="B78"/>
    </row>
    <row r="79" spans="1:2" x14ac:dyDescent="0.25">
      <c r="A79"/>
      <c r="B79"/>
    </row>
    <row r="80" spans="1:2" x14ac:dyDescent="0.25">
      <c r="A80"/>
      <c r="B80"/>
    </row>
    <row r="81" spans="1:2" x14ac:dyDescent="0.25">
      <c r="A81"/>
      <c r="B81"/>
    </row>
    <row r="82" spans="1:2" x14ac:dyDescent="0.25">
      <c r="A82"/>
      <c r="B82"/>
    </row>
    <row r="83" spans="1:2" x14ac:dyDescent="0.25">
      <c r="A83"/>
      <c r="B83"/>
    </row>
    <row r="84" spans="1:2" x14ac:dyDescent="0.25">
      <c r="A84"/>
      <c r="B84"/>
    </row>
    <row r="85" spans="1:2" x14ac:dyDescent="0.25">
      <c r="A85"/>
      <c r="B85"/>
    </row>
    <row r="86" spans="1:2" x14ac:dyDescent="0.25">
      <c r="A86"/>
      <c r="B86"/>
    </row>
    <row r="87" spans="1:2" x14ac:dyDescent="0.25">
      <c r="A87"/>
      <c r="B87"/>
    </row>
    <row r="88" spans="1:2" x14ac:dyDescent="0.25">
      <c r="A88"/>
      <c r="B88"/>
    </row>
    <row r="89" spans="1:2" x14ac:dyDescent="0.25">
      <c r="A89"/>
      <c r="B89"/>
    </row>
    <row r="90" spans="1:2" x14ac:dyDescent="0.25">
      <c r="A90"/>
      <c r="B90"/>
    </row>
    <row r="91" spans="1:2" x14ac:dyDescent="0.25">
      <c r="A91"/>
      <c r="B91"/>
    </row>
    <row r="92" spans="1:2" x14ac:dyDescent="0.25">
      <c r="A92"/>
      <c r="B92"/>
    </row>
    <row r="93" spans="1:2" x14ac:dyDescent="0.25">
      <c r="A93"/>
      <c r="B93"/>
    </row>
    <row r="94" spans="1:2" x14ac:dyDescent="0.25">
      <c r="A94"/>
      <c r="B94"/>
    </row>
    <row r="95" spans="1:2" x14ac:dyDescent="0.25">
      <c r="A95"/>
      <c r="B95"/>
    </row>
    <row r="96" spans="1:2" x14ac:dyDescent="0.25">
      <c r="A96"/>
      <c r="B96"/>
    </row>
    <row r="97" spans="1:2" x14ac:dyDescent="0.25">
      <c r="A97"/>
      <c r="B97"/>
    </row>
    <row r="98" spans="1:2" x14ac:dyDescent="0.25">
      <c r="A98"/>
      <c r="B98"/>
    </row>
    <row r="99" spans="1:2" x14ac:dyDescent="0.25">
      <c r="A99"/>
      <c r="B99"/>
    </row>
    <row r="100" spans="1:2" x14ac:dyDescent="0.25">
      <c r="A100"/>
      <c r="B100"/>
    </row>
    <row r="101" spans="1:2" x14ac:dyDescent="0.25">
      <c r="A101"/>
      <c r="B101"/>
    </row>
    <row r="102" spans="1:2" x14ac:dyDescent="0.25">
      <c r="A102"/>
      <c r="B102"/>
    </row>
    <row r="103" spans="1:2" x14ac:dyDescent="0.25">
      <c r="A103"/>
      <c r="B103"/>
    </row>
    <row r="104" spans="1:2" x14ac:dyDescent="0.25">
      <c r="A104"/>
      <c r="B104"/>
    </row>
    <row r="105" spans="1:2" x14ac:dyDescent="0.25">
      <c r="A105"/>
      <c r="B105"/>
    </row>
    <row r="106" spans="1:2" x14ac:dyDescent="0.25">
      <c r="A106"/>
      <c r="B106"/>
    </row>
    <row r="107" spans="1:2" x14ac:dyDescent="0.25">
      <c r="A107"/>
      <c r="B107"/>
    </row>
    <row r="108" spans="1:2" x14ac:dyDescent="0.25">
      <c r="A108"/>
      <c r="B108"/>
    </row>
    <row r="109" spans="1:2" x14ac:dyDescent="0.25">
      <c r="A109"/>
      <c r="B109"/>
    </row>
    <row r="110" spans="1:2" x14ac:dyDescent="0.25">
      <c r="A110"/>
      <c r="B110"/>
    </row>
    <row r="111" spans="1:2" x14ac:dyDescent="0.25">
      <c r="A111"/>
      <c r="B111"/>
    </row>
    <row r="112" spans="1:2" x14ac:dyDescent="0.25">
      <c r="A112"/>
      <c r="B112"/>
    </row>
    <row r="113" spans="1:2" x14ac:dyDescent="0.25">
      <c r="A113"/>
      <c r="B113"/>
    </row>
    <row r="114" spans="1:2" x14ac:dyDescent="0.25">
      <c r="A114"/>
      <c r="B114"/>
    </row>
    <row r="115" spans="1:2" x14ac:dyDescent="0.25">
      <c r="A115"/>
      <c r="B115"/>
    </row>
    <row r="116" spans="1:2" x14ac:dyDescent="0.25">
      <c r="A116"/>
      <c r="B116"/>
    </row>
    <row r="117" spans="1:2" x14ac:dyDescent="0.25">
      <c r="A117"/>
      <c r="B117"/>
    </row>
    <row r="118" spans="1:2" x14ac:dyDescent="0.25">
      <c r="A118"/>
      <c r="B118"/>
    </row>
    <row r="119" spans="1:2" x14ac:dyDescent="0.25">
      <c r="A119"/>
      <c r="B119"/>
    </row>
    <row r="120" spans="1:2" x14ac:dyDescent="0.25">
      <c r="A120"/>
      <c r="B120"/>
    </row>
    <row r="121" spans="1:2" x14ac:dyDescent="0.25">
      <c r="A121"/>
      <c r="B121"/>
    </row>
    <row r="122" spans="1:2" x14ac:dyDescent="0.25">
      <c r="A122"/>
      <c r="B122"/>
    </row>
    <row r="123" spans="1:2" x14ac:dyDescent="0.25">
      <c r="A123"/>
      <c r="B123"/>
    </row>
    <row r="124" spans="1:2" x14ac:dyDescent="0.25">
      <c r="A124"/>
      <c r="B124"/>
    </row>
    <row r="125" spans="1:2" x14ac:dyDescent="0.25">
      <c r="A125"/>
      <c r="B125"/>
    </row>
    <row r="126" spans="1:2" x14ac:dyDescent="0.25">
      <c r="A126"/>
      <c r="B126"/>
    </row>
    <row r="127" spans="1:2" x14ac:dyDescent="0.25">
      <c r="A127"/>
      <c r="B127"/>
    </row>
    <row r="128" spans="1:2" x14ac:dyDescent="0.25">
      <c r="A128"/>
      <c r="B128"/>
    </row>
    <row r="129" spans="1:2" x14ac:dyDescent="0.25">
      <c r="A129"/>
      <c r="B129"/>
    </row>
    <row r="130" spans="1:2" x14ac:dyDescent="0.25">
      <c r="A130"/>
      <c r="B130"/>
    </row>
    <row r="131" spans="1:2" x14ac:dyDescent="0.25">
      <c r="A131"/>
      <c r="B131"/>
    </row>
    <row r="132" spans="1:2" x14ac:dyDescent="0.25">
      <c r="A132"/>
      <c r="B132"/>
    </row>
    <row r="133" spans="1:2" x14ac:dyDescent="0.25">
      <c r="A133"/>
      <c r="B133"/>
    </row>
    <row r="134" spans="1:2" x14ac:dyDescent="0.25">
      <c r="A134"/>
      <c r="B134"/>
    </row>
    <row r="135" spans="1:2" x14ac:dyDescent="0.25">
      <c r="A135"/>
      <c r="B135"/>
    </row>
    <row r="136" spans="1:2" x14ac:dyDescent="0.25">
      <c r="A136"/>
      <c r="B136"/>
    </row>
    <row r="137" spans="1:2" x14ac:dyDescent="0.25">
      <c r="A137"/>
      <c r="B137"/>
    </row>
    <row r="138" spans="1:2" x14ac:dyDescent="0.25">
      <c r="A138"/>
      <c r="B138"/>
    </row>
    <row r="139" spans="1:2" x14ac:dyDescent="0.25">
      <c r="A139"/>
      <c r="B139"/>
    </row>
    <row r="140" spans="1:2" x14ac:dyDescent="0.25">
      <c r="A140"/>
      <c r="B140"/>
    </row>
    <row r="141" spans="1:2" x14ac:dyDescent="0.25">
      <c r="A141"/>
      <c r="B141"/>
    </row>
    <row r="142" spans="1:2" x14ac:dyDescent="0.25">
      <c r="A142"/>
      <c r="B142"/>
    </row>
    <row r="143" spans="1:2" x14ac:dyDescent="0.25">
      <c r="A143"/>
      <c r="B143"/>
    </row>
    <row r="144" spans="1:2" x14ac:dyDescent="0.25">
      <c r="A144"/>
      <c r="B144"/>
    </row>
    <row r="145" spans="1:2" x14ac:dyDescent="0.25">
      <c r="A145"/>
      <c r="B145"/>
    </row>
    <row r="146" spans="1:2" x14ac:dyDescent="0.25">
      <c r="A146"/>
      <c r="B146"/>
    </row>
    <row r="147" spans="1:2" x14ac:dyDescent="0.25">
      <c r="A147"/>
      <c r="B147"/>
    </row>
    <row r="148" spans="1:2" x14ac:dyDescent="0.25">
      <c r="A148"/>
      <c r="B148"/>
    </row>
    <row r="149" spans="1:2" x14ac:dyDescent="0.25">
      <c r="A149"/>
      <c r="B149"/>
    </row>
    <row r="150" spans="1:2" x14ac:dyDescent="0.25">
      <c r="A150"/>
      <c r="B150"/>
    </row>
    <row r="151" spans="1:2" x14ac:dyDescent="0.25">
      <c r="A151"/>
      <c r="B151"/>
    </row>
    <row r="152" spans="1:2" x14ac:dyDescent="0.25">
      <c r="A152"/>
      <c r="B152"/>
    </row>
    <row r="153" spans="1:2" x14ac:dyDescent="0.25">
      <c r="A153"/>
      <c r="B153"/>
    </row>
    <row r="154" spans="1:2" x14ac:dyDescent="0.25">
      <c r="A154"/>
      <c r="B154"/>
    </row>
    <row r="155" spans="1:2" x14ac:dyDescent="0.25">
      <c r="A155"/>
      <c r="B155"/>
    </row>
    <row r="156" spans="1:2" x14ac:dyDescent="0.25">
      <c r="A156"/>
      <c r="B156"/>
    </row>
    <row r="157" spans="1:2" x14ac:dyDescent="0.25">
      <c r="A157"/>
      <c r="B157"/>
    </row>
    <row r="158" spans="1:2" x14ac:dyDescent="0.25">
      <c r="A158"/>
      <c r="B158"/>
    </row>
    <row r="159" spans="1:2" x14ac:dyDescent="0.25">
      <c r="A159"/>
      <c r="B159"/>
    </row>
    <row r="160" spans="1:2" x14ac:dyDescent="0.25">
      <c r="A160"/>
      <c r="B160"/>
    </row>
    <row r="161" spans="1:2" x14ac:dyDescent="0.25">
      <c r="A161"/>
      <c r="B161"/>
    </row>
    <row r="162" spans="1:2" x14ac:dyDescent="0.25">
      <c r="A162"/>
      <c r="B162"/>
    </row>
    <row r="163" spans="1:2" x14ac:dyDescent="0.25">
      <c r="A163"/>
      <c r="B163"/>
    </row>
    <row r="164" spans="1:2" x14ac:dyDescent="0.25">
      <c r="A164"/>
      <c r="B164"/>
    </row>
    <row r="165" spans="1:2" x14ac:dyDescent="0.25">
      <c r="A165"/>
      <c r="B165"/>
    </row>
    <row r="166" spans="1:2" x14ac:dyDescent="0.25">
      <c r="A166"/>
      <c r="B166"/>
    </row>
    <row r="167" spans="1:2" x14ac:dyDescent="0.25">
      <c r="A167"/>
      <c r="B167"/>
    </row>
    <row r="168" spans="1:2" x14ac:dyDescent="0.25">
      <c r="A168"/>
      <c r="B168"/>
    </row>
    <row r="169" spans="1:2" x14ac:dyDescent="0.25">
      <c r="A169"/>
      <c r="B169"/>
    </row>
    <row r="170" spans="1:2" x14ac:dyDescent="0.25">
      <c r="A170"/>
      <c r="B170"/>
    </row>
    <row r="171" spans="1:2" x14ac:dyDescent="0.25">
      <c r="A171"/>
      <c r="B171"/>
    </row>
    <row r="172" spans="1:2" x14ac:dyDescent="0.25">
      <c r="A172"/>
      <c r="B172"/>
    </row>
    <row r="173" spans="1:2" x14ac:dyDescent="0.25">
      <c r="A173"/>
      <c r="B173"/>
    </row>
    <row r="174" spans="1:2" x14ac:dyDescent="0.25">
      <c r="A174"/>
      <c r="B174"/>
    </row>
  </sheetData>
  <mergeCells count="1">
    <mergeCell ref="A1:H1"/>
  </mergeCells>
  <pageMargins left="0.23622047244094491" right="0.23622047244094491" top="1.7716535433070868" bottom="2.1653543307086616" header="0.31496062992125984" footer="0.31496062992125984"/>
  <pageSetup paperSize="9" scale="90" fitToHeight="0" orientation="portrait" horizontalDpi="4294967293" verticalDpi="4294967293" r:id="rId2"/>
  <headerFooter>
    <oddHeader>&amp;C&amp;G</oddHeader>
    <oddFooter>&amp;C&amp;G</oddFooter>
  </headerFooter>
  <legacyDrawingHF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5" tint="-0.249977111117893"/>
  </sheetPr>
  <dimension ref="A1:H12"/>
  <sheetViews>
    <sheetView showWhiteSpace="0" zoomScaleNormal="100" workbookViewId="0">
      <selection sqref="A1:H1"/>
    </sheetView>
  </sheetViews>
  <sheetFormatPr baseColWidth="10" defaultColWidth="9.140625" defaultRowHeight="15" x14ac:dyDescent="0.25"/>
  <cols>
    <col min="1" max="1" width="5.85546875" style="79" customWidth="1"/>
    <col min="2" max="2" width="9.85546875" style="64" customWidth="1"/>
    <col min="3" max="3" width="28.5703125" customWidth="1"/>
    <col min="4" max="4" width="6.140625" customWidth="1"/>
    <col min="5" max="5" width="6.85546875" customWidth="1"/>
    <col min="6" max="6" width="5" customWidth="1"/>
    <col min="7" max="7" width="23.7109375" customWidth="1"/>
    <col min="8" max="8" width="7" hidden="1" customWidth="1"/>
    <col min="9" max="9" width="16" customWidth="1"/>
  </cols>
  <sheetData>
    <row r="1" spans="1:8" ht="33" customHeight="1" x14ac:dyDescent="0.25">
      <c r="A1" s="86" t="s">
        <v>648</v>
      </c>
      <c r="B1" s="86"/>
      <c r="C1" s="86"/>
      <c r="D1" s="86"/>
      <c r="E1" s="86"/>
      <c r="F1" s="86"/>
      <c r="G1" s="86"/>
      <c r="H1" s="86"/>
    </row>
    <row r="2" spans="1:8" x14ac:dyDescent="0.25">
      <c r="A2" s="78" t="s">
        <v>27</v>
      </c>
      <c r="B2" s="63" t="s">
        <v>26</v>
      </c>
      <c r="C2" s="15" t="s">
        <v>21</v>
      </c>
      <c r="D2" s="15" t="s">
        <v>20</v>
      </c>
      <c r="E2" s="15" t="s">
        <v>23</v>
      </c>
      <c r="F2" s="15" t="s">
        <v>28</v>
      </c>
      <c r="G2" s="15" t="s">
        <v>25</v>
      </c>
      <c r="H2" s="15" t="s">
        <v>30</v>
      </c>
    </row>
    <row r="3" spans="1:8" x14ac:dyDescent="0.25">
      <c r="A3" s="79">
        <v>1</v>
      </c>
      <c r="B3" t="s">
        <v>711</v>
      </c>
      <c r="C3" t="s">
        <v>627</v>
      </c>
      <c r="D3">
        <v>18</v>
      </c>
      <c r="E3">
        <v>2009</v>
      </c>
      <c r="F3" t="s">
        <v>12</v>
      </c>
      <c r="G3" t="s">
        <v>221</v>
      </c>
      <c r="H3" t="s">
        <v>137</v>
      </c>
    </row>
    <row r="4" spans="1:8" x14ac:dyDescent="0.25">
      <c r="A4" s="79">
        <v>2</v>
      </c>
      <c r="B4" t="s">
        <v>742</v>
      </c>
      <c r="C4" t="s">
        <v>630</v>
      </c>
      <c r="D4">
        <v>36</v>
      </c>
      <c r="E4">
        <v>2009</v>
      </c>
      <c r="F4" t="s">
        <v>12</v>
      </c>
      <c r="G4" t="s">
        <v>253</v>
      </c>
      <c r="H4" t="s">
        <v>137</v>
      </c>
    </row>
    <row r="5" spans="1:8" x14ac:dyDescent="0.25">
      <c r="A5" s="79">
        <v>3</v>
      </c>
      <c r="B5" t="s">
        <v>762</v>
      </c>
      <c r="C5" t="s">
        <v>628</v>
      </c>
      <c r="D5">
        <v>34</v>
      </c>
      <c r="E5">
        <v>2009</v>
      </c>
      <c r="F5" t="s">
        <v>12</v>
      </c>
      <c r="G5" t="s">
        <v>253</v>
      </c>
      <c r="H5" t="s">
        <v>137</v>
      </c>
    </row>
    <row r="6" spans="1:8" x14ac:dyDescent="0.25">
      <c r="A6" s="79">
        <v>4</v>
      </c>
      <c r="B6" t="s">
        <v>763</v>
      </c>
      <c r="C6" t="s">
        <v>631</v>
      </c>
      <c r="D6">
        <v>37</v>
      </c>
      <c r="E6">
        <v>2009</v>
      </c>
      <c r="F6" t="s">
        <v>12</v>
      </c>
      <c r="G6" t="s">
        <v>253</v>
      </c>
      <c r="H6" t="s">
        <v>137</v>
      </c>
    </row>
    <row r="7" spans="1:8" x14ac:dyDescent="0.25">
      <c r="A7" s="79">
        <v>5</v>
      </c>
      <c r="B7" t="s">
        <v>767</v>
      </c>
      <c r="C7" t="s">
        <v>632</v>
      </c>
      <c r="D7">
        <v>41</v>
      </c>
      <c r="E7">
        <v>2009</v>
      </c>
      <c r="F7" t="s">
        <v>12</v>
      </c>
      <c r="G7" t="s">
        <v>434</v>
      </c>
      <c r="H7" t="s">
        <v>137</v>
      </c>
    </row>
    <row r="8" spans="1:8" x14ac:dyDescent="0.25">
      <c r="A8" s="79">
        <v>6</v>
      </c>
      <c r="B8" t="s">
        <v>794</v>
      </c>
      <c r="C8" t="s">
        <v>633</v>
      </c>
      <c r="D8">
        <v>42</v>
      </c>
      <c r="E8">
        <v>2009</v>
      </c>
      <c r="F8" t="s">
        <v>12</v>
      </c>
      <c r="G8" t="s">
        <v>434</v>
      </c>
      <c r="H8" t="s">
        <v>137</v>
      </c>
    </row>
    <row r="9" spans="1:8" x14ac:dyDescent="0.25">
      <c r="A9" s="79">
        <v>7</v>
      </c>
      <c r="B9" t="s">
        <v>798</v>
      </c>
      <c r="C9" t="s">
        <v>629</v>
      </c>
      <c r="D9">
        <v>35</v>
      </c>
      <c r="E9">
        <v>2009</v>
      </c>
      <c r="F9" t="s">
        <v>12</v>
      </c>
      <c r="G9" t="s">
        <v>253</v>
      </c>
      <c r="H9" t="s">
        <v>137</v>
      </c>
    </row>
    <row r="10" spans="1:8" x14ac:dyDescent="0.25">
      <c r="A10" s="79">
        <v>8</v>
      </c>
      <c r="B10" t="s">
        <v>810</v>
      </c>
      <c r="C10" t="s">
        <v>708</v>
      </c>
      <c r="D10">
        <v>155</v>
      </c>
      <c r="E10">
        <v>2009</v>
      </c>
      <c r="F10" t="s">
        <v>12</v>
      </c>
      <c r="G10" t="s">
        <v>58</v>
      </c>
      <c r="H10" t="s">
        <v>137</v>
      </c>
    </row>
    <row r="11" spans="1:8" x14ac:dyDescent="0.25">
      <c r="B11"/>
    </row>
    <row r="12" spans="1:8" x14ac:dyDescent="0.25">
      <c r="B12"/>
    </row>
  </sheetData>
  <mergeCells count="1">
    <mergeCell ref="A1:H1"/>
  </mergeCells>
  <pageMargins left="0.23622047244094491" right="0.23622047244094491" top="1.7716535433070868" bottom="2.1653543307086616" header="0.31496062992125984" footer="0.31496062992125984"/>
  <pageSetup paperSize="9" scale="90" fitToHeight="0" orientation="portrait" horizontalDpi="4294967293" verticalDpi="4294967293" r:id="rId2"/>
  <headerFooter>
    <oddHeader>&amp;C&amp;G</oddHeader>
    <oddFooter>&amp;C&amp;G</oddFooter>
  </headerFooter>
  <legacyDrawingHF r:id="rId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5" tint="-0.249977111117893"/>
  </sheetPr>
  <dimension ref="A1:H6"/>
  <sheetViews>
    <sheetView workbookViewId="0">
      <selection sqref="A1:H1"/>
    </sheetView>
  </sheetViews>
  <sheetFormatPr baseColWidth="10" defaultColWidth="9.140625" defaultRowHeight="15" x14ac:dyDescent="0.25"/>
  <cols>
    <col min="1" max="1" width="4.42578125" style="79" customWidth="1"/>
    <col min="2" max="2" width="8.85546875" style="64" customWidth="1"/>
    <col min="3" max="3" width="37.140625" customWidth="1"/>
    <col min="4" max="4" width="7.140625" customWidth="1"/>
    <col min="5" max="5" width="6.85546875" customWidth="1"/>
    <col min="6" max="6" width="8.85546875" customWidth="1"/>
    <col min="7" max="7" width="24.5703125" customWidth="1"/>
    <col min="8" max="8" width="7" hidden="1" customWidth="1"/>
    <col min="9" max="9" width="32" customWidth="1"/>
  </cols>
  <sheetData>
    <row r="1" spans="1:8" s="84" customFormat="1" ht="39.75" customHeight="1" x14ac:dyDescent="0.5">
      <c r="A1" s="86" t="s">
        <v>646</v>
      </c>
      <c r="B1" s="86"/>
      <c r="C1" s="86"/>
      <c r="D1" s="86"/>
      <c r="E1" s="86"/>
      <c r="F1" s="86"/>
      <c r="G1" s="86"/>
      <c r="H1" s="86"/>
    </row>
    <row r="2" spans="1:8" x14ac:dyDescent="0.25">
      <c r="A2" s="78" t="s">
        <v>27</v>
      </c>
      <c r="B2" s="63" t="s">
        <v>26</v>
      </c>
      <c r="C2" s="15" t="s">
        <v>21</v>
      </c>
      <c r="D2" s="15" t="s">
        <v>20</v>
      </c>
      <c r="E2" s="15" t="s">
        <v>23</v>
      </c>
      <c r="F2" s="15" t="s">
        <v>28</v>
      </c>
      <c r="G2" s="15" t="s">
        <v>25</v>
      </c>
      <c r="H2" s="15" t="s">
        <v>30</v>
      </c>
    </row>
    <row r="3" spans="1:8" x14ac:dyDescent="0.25">
      <c r="A3" s="77">
        <v>1</v>
      </c>
      <c r="B3" t="s">
        <v>745</v>
      </c>
      <c r="C3" t="s">
        <v>634</v>
      </c>
      <c r="D3">
        <v>6</v>
      </c>
      <c r="E3">
        <v>2009</v>
      </c>
      <c r="F3" t="s">
        <v>12</v>
      </c>
      <c r="G3" t="s">
        <v>432</v>
      </c>
      <c r="H3" t="s">
        <v>139</v>
      </c>
    </row>
    <row r="4" spans="1:8" x14ac:dyDescent="0.25">
      <c r="A4" s="77">
        <v>2</v>
      </c>
      <c r="B4" t="s">
        <v>756</v>
      </c>
      <c r="C4" t="s">
        <v>184</v>
      </c>
      <c r="D4">
        <v>31</v>
      </c>
      <c r="E4">
        <v>2008</v>
      </c>
      <c r="F4" t="s">
        <v>12</v>
      </c>
      <c r="G4" t="s">
        <v>132</v>
      </c>
      <c r="H4" t="s">
        <v>139</v>
      </c>
    </row>
    <row r="5" spans="1:8" x14ac:dyDescent="0.25">
      <c r="A5" s="77">
        <v>3</v>
      </c>
      <c r="B5" t="s">
        <v>782</v>
      </c>
      <c r="C5" t="s">
        <v>636</v>
      </c>
      <c r="D5">
        <v>40</v>
      </c>
      <c r="E5">
        <v>2009</v>
      </c>
      <c r="F5" t="s">
        <v>12</v>
      </c>
      <c r="G5" t="s">
        <v>253</v>
      </c>
      <c r="H5" t="s">
        <v>139</v>
      </c>
    </row>
    <row r="6" spans="1:8" x14ac:dyDescent="0.25">
      <c r="B6" t="s">
        <v>838</v>
      </c>
      <c r="C6" t="s">
        <v>635</v>
      </c>
      <c r="D6">
        <v>33</v>
      </c>
      <c r="E6">
        <v>2008</v>
      </c>
      <c r="F6" t="s">
        <v>12</v>
      </c>
      <c r="G6" t="s">
        <v>253</v>
      </c>
      <c r="H6" t="s">
        <v>139</v>
      </c>
    </row>
  </sheetData>
  <mergeCells count="1">
    <mergeCell ref="A1:H1"/>
  </mergeCells>
  <pageMargins left="0.23622047244094491" right="0.23622047244094491" top="1.7716535433070868" bottom="2.1653543307086616" header="0.31496062992125984" footer="0.31496062992125984"/>
  <pageSetup paperSize="9" scale="90" fitToHeight="0" orientation="portrait" horizontalDpi="4294967293" verticalDpi="4294967293" r:id="rId2"/>
  <headerFooter>
    <oddHeader>&amp;C&amp;G</oddHeader>
    <oddFooter>&amp;C&amp;G</oddFoot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">
    <tabColor theme="4" tint="-0.249977111117893"/>
  </sheetPr>
  <dimension ref="B1:H250"/>
  <sheetViews>
    <sheetView topLeftCell="A148" zoomScaleNormal="100" workbookViewId="0">
      <selection activeCell="K25" sqref="K25"/>
    </sheetView>
  </sheetViews>
  <sheetFormatPr baseColWidth="10" defaultColWidth="9.140625" defaultRowHeight="15" x14ac:dyDescent="0.25"/>
  <cols>
    <col min="2" max="2" width="8.7109375" customWidth="1"/>
    <col min="3" max="3" width="13.5703125" customWidth="1"/>
    <col min="4" max="4" width="30.42578125" customWidth="1"/>
    <col min="5" max="5" width="10.28515625" customWidth="1"/>
    <col min="6" max="6" width="7.42578125" customWidth="1"/>
    <col min="7" max="7" width="11.5703125" customWidth="1"/>
    <col min="8" max="8" width="32" customWidth="1"/>
  </cols>
  <sheetData>
    <row r="1" spans="2:8" x14ac:dyDescent="0.25">
      <c r="B1" t="s">
        <v>20</v>
      </c>
      <c r="C1" t="s">
        <v>21</v>
      </c>
      <c r="D1" t="s">
        <v>22</v>
      </c>
      <c r="E1" t="s">
        <v>23</v>
      </c>
      <c r="F1" t="s">
        <v>24</v>
      </c>
      <c r="G1" t="s">
        <v>2</v>
      </c>
      <c r="H1" t="s">
        <v>25</v>
      </c>
    </row>
    <row r="2" spans="2:8" x14ac:dyDescent="0.25">
      <c r="B2" s="4">
        <f>FAG[[#This Row],[DORSAL]]</f>
        <v>1</v>
      </c>
      <c r="C2" s="5" t="str">
        <f>IF(INSC[[#This Row],[Dorsal]]&lt;&gt;0,CONCATENATE(UPPER(MID(FAG[[#This Row],[NOMBRE]],1,1)),LOWER(RIGHT(FAG[[#This Row],[NOMBRE]],LEN(FAG[[#This Row],[NOMBRE]])-1)))," ")</f>
        <v>Jon</v>
      </c>
      <c r="D2" s="5" t="str">
        <f>IF(INSC[[#This Row],[Dorsal]]&lt;&gt;0,UPPER(FAG[[#This Row],[APELLIDOS]])," ")</f>
        <v>ARZUBIALDE ELIZEGI</v>
      </c>
      <c r="E2" s="14">
        <f>IF(INSC[[#This Row],[Dorsal]]&lt;&gt;0,YEAR(FAG[[#This Row],[FECHA NACIMIENTO]])," ")</f>
        <v>1963</v>
      </c>
      <c r="F2" s="5" t="str">
        <f>IF(INSC[[#This Row],[Dorsal]]&lt;&gt;0,IF(FAG[[#This Row],[GÉNERO]]="Hombre","M","F")," ")</f>
        <v>M</v>
      </c>
      <c r="G2" s="5" t="str">
        <f>IF(INSC[[#This Row],[Dorsal]]&lt;&gt;0,IF(INSC[[#This Row],[Año]]&lt;= 1987,"V",VLOOKUP(INSC[[#This Row],[Año]],Categorias[[#All],[Año Desde]:[Años]],2,FALSE))," ")</f>
        <v>V</v>
      </c>
      <c r="H2" s="5" t="str">
        <f>IF(INSC[[#This Row],[Dorsal]]&lt;&gt;0,FAG[[#This Row],[CLUB]]," ")</f>
        <v xml:space="preserve">Atlético San Sebastián </v>
      </c>
    </row>
    <row r="3" spans="2:8" x14ac:dyDescent="0.25">
      <c r="B3" s="4">
        <f>FAG[[#This Row],[DORSAL]]</f>
        <v>2</v>
      </c>
      <c r="C3" s="5" t="str">
        <f>IF(INSC[[#This Row],[Dorsal]]&lt;&gt;0,CONCATENATE(UPPER(MID(FAG[[#This Row],[NOMBRE]],1,1)),LOWER(RIGHT(FAG[[#This Row],[NOMBRE]],LEN(FAG[[#This Row],[NOMBRE]])-1)))," ")</f>
        <v>Adrian</v>
      </c>
      <c r="D3" s="5" t="str">
        <f>IF(INSC[[#This Row],[Dorsal]]&lt;&gt;0,UPPER(FAG[[#This Row],[APELLIDOS]])," ")</f>
        <v>PAJARES DOMINGUEZ</v>
      </c>
      <c r="E3" s="14">
        <f>IF(INSC[[#This Row],[Dorsal]]&lt;&gt;0,YEAR(FAG[[#This Row],[FECHA NACIMIENTO]])," ")</f>
        <v>1998</v>
      </c>
      <c r="F3" s="5" t="str">
        <f>IF(INSC[[#This Row],[Dorsal]]&lt;&gt;0,IF(FAG[[#This Row],[GÉNERO]]="Hombre","M","F")," ")</f>
        <v>M</v>
      </c>
      <c r="G3" s="5" t="str">
        <f>IF(INSC[[#This Row],[Dorsal]]&lt;&gt;0,IF(INSC[[#This Row],[Año]]&lt;= 1987,"V",VLOOKUP(INSC[[#This Row],[Año]],Categorias[[#All],[Año Desde]:[Años]],2,FALSE))," ")</f>
        <v>S</v>
      </c>
      <c r="H3" s="5" t="str">
        <f>IF(INSC[[#This Row],[Dorsal]]&lt;&gt;0,FAG[[#This Row],[CLUB]]," ")</f>
        <v>C.A. El Prado</v>
      </c>
    </row>
    <row r="4" spans="2:8" ht="30" x14ac:dyDescent="0.25">
      <c r="B4" s="4">
        <f>FAG[[#This Row],[DORSAL]]</f>
        <v>3</v>
      </c>
      <c r="C4" s="5" t="str">
        <f>IF(INSC[[#This Row],[Dorsal]]&lt;&gt;0,CONCATENATE(UPPER(MID(FAG[[#This Row],[NOMBRE]],1,1)),LOWER(RIGHT(FAG[[#This Row],[NOMBRE]],LEN(FAG[[#This Row],[NOMBRE]])-1)))," ")</f>
        <v>Aimar</v>
      </c>
      <c r="D4" s="5" t="str">
        <f>IF(INSC[[#This Row],[Dorsal]]&lt;&gt;0,UPPER(FAG[[#This Row],[APELLIDOS]])," ")</f>
        <v>MURUA POZA</v>
      </c>
      <c r="E4" s="14">
        <f>IF(INSC[[#This Row],[Dorsal]]&lt;&gt;0,YEAR(FAG[[#This Row],[FECHA NACIMIENTO]])," ")</f>
        <v>2003</v>
      </c>
      <c r="F4" s="5" t="str">
        <f>IF(INSC[[#This Row],[Dorsal]]&lt;&gt;0,IF(FAG[[#This Row],[GÉNERO]]="Hombre","M","F")," ")</f>
        <v>M</v>
      </c>
      <c r="G4" s="5" t="str">
        <f>IF(INSC[[#This Row],[Dorsal]]&lt;&gt;0,IF(INSC[[#This Row],[Año]]&lt;= 1987,"V",VLOOKUP(INSC[[#This Row],[Año]],Categorias[[#All],[Año Desde]:[Años]],2,FALSE))," ")</f>
        <v>S</v>
      </c>
      <c r="H4" s="5" t="str">
        <f>IF(INSC[[#This Row],[Dorsal]]&lt;&gt;0,FAG[[#This Row],[CLUB]]," ")</f>
        <v>Peñota Dental Alusigma Triathlon Team</v>
      </c>
    </row>
    <row r="5" spans="2:8" x14ac:dyDescent="0.25">
      <c r="B5" s="4">
        <f>FAG[[#This Row],[DORSAL]]</f>
        <v>4</v>
      </c>
      <c r="C5" s="5" t="str">
        <f>IF(INSC[[#This Row],[Dorsal]]&lt;&gt;0,CONCATENATE(UPPER(MID(FAG[[#This Row],[NOMBRE]],1,1)),LOWER(RIGHT(FAG[[#This Row],[NOMBRE]],LEN(FAG[[#This Row],[NOMBRE]])-1)))," ")</f>
        <v>Eñaut</v>
      </c>
      <c r="D5" s="5" t="str">
        <f>IF(INSC[[#This Row],[Dorsal]]&lt;&gt;0,UPPER(FAG[[#This Row],[APELLIDOS]])," ")</f>
        <v>LASARTE TEJADA</v>
      </c>
      <c r="E5" s="14">
        <f>IF(INSC[[#This Row],[Dorsal]]&lt;&gt;0,YEAR(FAG[[#This Row],[FECHA NACIMIENTO]])," ")</f>
        <v>1994</v>
      </c>
      <c r="F5" s="5" t="str">
        <f>IF(INSC[[#This Row],[Dorsal]]&lt;&gt;0,IF(FAG[[#This Row],[GÉNERO]]="Hombre","M","F")," ")</f>
        <v>M</v>
      </c>
      <c r="G5" s="5" t="str">
        <f>IF(INSC[[#This Row],[Dorsal]]&lt;&gt;0,IF(INSC[[#This Row],[Año]]&lt;= 1987,"V",VLOOKUP(INSC[[#This Row],[Año]],Categorias[[#All],[Año Desde]:[Años]],2,FALSE))," ")</f>
        <v>S</v>
      </c>
      <c r="H5" s="5" t="str">
        <f>IF(INSC[[#This Row],[Dorsal]]&lt;&gt;0,FAG[[#This Row],[CLUB]]," ")</f>
        <v>Basapiztiak</v>
      </c>
    </row>
    <row r="6" spans="2:8" x14ac:dyDescent="0.25">
      <c r="B6" s="4">
        <f>FAG[[#This Row],[DORSAL]]</f>
        <v>5</v>
      </c>
      <c r="C6" s="5" t="str">
        <f>IF(INSC[[#This Row],[Dorsal]]&lt;&gt;0,CONCATENATE(UPPER(MID(FAG[[#This Row],[NOMBRE]],1,1)),LOWER(RIGHT(FAG[[#This Row],[NOMBRE]],LEN(FAG[[#This Row],[NOMBRE]])-1)))," ")</f>
        <v>Nerea</v>
      </c>
      <c r="D6" s="5" t="str">
        <f>IF(INSC[[#This Row],[Dorsal]]&lt;&gt;0,UPPER(FAG[[#This Row],[APELLIDOS]])," ")</f>
        <v>AMILIBIA ARRUTI</v>
      </c>
      <c r="E6" s="14">
        <f>IF(INSC[[#This Row],[Dorsal]]&lt;&gt;0,YEAR(FAG[[#This Row],[FECHA NACIMIENTO]])," ")</f>
        <v>1971</v>
      </c>
      <c r="F6" s="5" t="str">
        <f>IF(INSC[[#This Row],[Dorsal]]&lt;&gt;0,IF(FAG[[#This Row],[GÉNERO]]="Hombre","M","F")," ")</f>
        <v>F</v>
      </c>
      <c r="G6" s="5" t="str">
        <f>IF(INSC[[#This Row],[Dorsal]]&lt;&gt;0,IF(INSC[[#This Row],[Año]]&lt;= 1987,"V",VLOOKUP(INSC[[#This Row],[Año]],Categorias[[#All],[Año Desde]:[Años]],2,FALSE))," ")</f>
        <v>V</v>
      </c>
      <c r="H6" s="5" t="str">
        <f>IF(INSC[[#This Row],[Dorsal]]&lt;&gt;0,FAG[[#This Row],[CLUB]]," ")</f>
        <v>Independiente</v>
      </c>
    </row>
    <row r="7" spans="2:8" x14ac:dyDescent="0.25">
      <c r="B7" s="4">
        <f>FAG[[#This Row],[DORSAL]]</f>
        <v>6</v>
      </c>
      <c r="C7" s="5" t="str">
        <f>IF(INSC[[#This Row],[Dorsal]]&lt;&gt;0,CONCATENATE(UPPER(MID(FAG[[#This Row],[NOMBRE]],1,1)),LOWER(RIGHT(FAG[[#This Row],[NOMBRE]],LEN(FAG[[#This Row],[NOMBRE]])-1)))," ")</f>
        <v>Arhane</v>
      </c>
      <c r="D7" s="5" t="str">
        <f>IF(INSC[[#This Row],[Dorsal]]&lt;&gt;0,UPPER(FAG[[#This Row],[APELLIDOS]])," ")</f>
        <v>GARUZ MARIN</v>
      </c>
      <c r="E7" s="14">
        <f>IF(INSC[[#This Row],[Dorsal]]&lt;&gt;0,YEAR(FAG[[#This Row],[FECHA NACIMIENTO]])," ")</f>
        <v>2009</v>
      </c>
      <c r="F7" s="5" t="str">
        <f>IF(INSC[[#This Row],[Dorsal]]&lt;&gt;0,IF(FAG[[#This Row],[GÉNERO]]="Hombre","M","F")," ")</f>
        <v>F</v>
      </c>
      <c r="G7" s="5" t="str">
        <f>IF(INSC[[#This Row],[Dorsal]]&lt;&gt;0,IF(INSC[[#This Row],[Año]]&lt;= 1987,"V",VLOOKUP(INSC[[#This Row],[Año]],Categorias[[#All],[Año Desde]:[Años]],2,FALSE))," ")</f>
        <v>C</v>
      </c>
      <c r="H7" s="5" t="str">
        <f>IF(INSC[[#This Row],[Dorsal]]&lt;&gt;0,FAG[[#This Row],[CLUB]]," ")</f>
        <v>Fc Barcelona</v>
      </c>
    </row>
    <row r="8" spans="2:8" x14ac:dyDescent="0.25">
      <c r="B8" s="4">
        <f>FAG[[#This Row],[DORSAL]]</f>
        <v>7</v>
      </c>
      <c r="C8" s="5" t="str">
        <f>IF(INSC[[#This Row],[Dorsal]]&lt;&gt;0,CONCATENATE(UPPER(MID(FAG[[#This Row],[NOMBRE]],1,1)),LOWER(RIGHT(FAG[[#This Row],[NOMBRE]],LEN(FAG[[#This Row],[NOMBRE]])-1)))," ")</f>
        <v>Iker</v>
      </c>
      <c r="D8" s="5" t="str">
        <f>IF(INSC[[#This Row],[Dorsal]]&lt;&gt;0,UPPER(FAG[[#This Row],[APELLIDOS]])," ")</f>
        <v>LOPEZ TEJADA</v>
      </c>
      <c r="E8" s="14">
        <f>IF(INSC[[#This Row],[Dorsal]]&lt;&gt;0,YEAR(FAG[[#This Row],[FECHA NACIMIENTO]])," ")</f>
        <v>1993</v>
      </c>
      <c r="F8" s="5" t="str">
        <f>IF(INSC[[#This Row],[Dorsal]]&lt;&gt;0,IF(FAG[[#This Row],[GÉNERO]]="Hombre","M","F")," ")</f>
        <v>M</v>
      </c>
      <c r="G8" s="5" t="str">
        <f>IF(INSC[[#This Row],[Dorsal]]&lt;&gt;0,IF(INSC[[#This Row],[Año]]&lt;= 1987,"V",VLOOKUP(INSC[[#This Row],[Año]],Categorias[[#All],[Año Desde]:[Años]],2,FALSE))," ")</f>
        <v>S</v>
      </c>
      <c r="H8" s="5" t="str">
        <f>IF(INSC[[#This Row],[Dorsal]]&lt;&gt;0,FAG[[#This Row],[CLUB]]," ")</f>
        <v xml:space="preserve">Atlético San Sebastián </v>
      </c>
    </row>
    <row r="9" spans="2:8" x14ac:dyDescent="0.25">
      <c r="B9" s="4">
        <f>FAG[[#This Row],[DORSAL]]</f>
        <v>8</v>
      </c>
      <c r="C9" s="5" t="str">
        <f>IF(INSC[[#This Row],[Dorsal]]&lt;&gt;0,CONCATENATE(UPPER(MID(FAG[[#This Row],[NOMBRE]],1,1)),LOWER(RIGHT(FAG[[#This Row],[NOMBRE]],LEN(FAG[[#This Row],[NOMBRE]])-1)))," ")</f>
        <v>Joanes</v>
      </c>
      <c r="D9" s="5" t="str">
        <f>IF(INSC[[#This Row],[Dorsal]]&lt;&gt;0,UPPER(FAG[[#This Row],[APELLIDOS]])," ")</f>
        <v>ARREGI BARBA</v>
      </c>
      <c r="E9" s="14">
        <f>IF(INSC[[#This Row],[Dorsal]]&lt;&gt;0,YEAR(FAG[[#This Row],[FECHA NACIMIENTO]])," ")</f>
        <v>2002</v>
      </c>
      <c r="F9" s="5" t="str">
        <f>IF(INSC[[#This Row],[Dorsal]]&lt;&gt;0,IF(FAG[[#This Row],[GÉNERO]]="Hombre","M","F")," ")</f>
        <v>M</v>
      </c>
      <c r="G9" s="5" t="str">
        <f>IF(INSC[[#This Row],[Dorsal]]&lt;&gt;0,IF(INSC[[#This Row],[Año]]&lt;= 1987,"V",VLOOKUP(INSC[[#This Row],[Año]],Categorias[[#All],[Año Desde]:[Años]],2,FALSE))," ")</f>
        <v>S</v>
      </c>
      <c r="H9" s="5" t="str">
        <f>IF(INSC[[#This Row],[Dorsal]]&lt;&gt;0,FAG[[#This Row],[CLUB]]," ")</f>
        <v xml:space="preserve">Atlético San Sebastián </v>
      </c>
    </row>
    <row r="10" spans="2:8" x14ac:dyDescent="0.25">
      <c r="B10" s="4">
        <f>FAG[[#This Row],[DORSAL]]</f>
        <v>9</v>
      </c>
      <c r="C10" s="5" t="str">
        <f>IF(INSC[[#This Row],[Dorsal]]&lt;&gt;0,CONCATENATE(UPPER(MID(FAG[[#This Row],[NOMBRE]],1,1)),LOWER(RIGHT(FAG[[#This Row],[NOMBRE]],LEN(FAG[[#This Row],[NOMBRE]])-1)))," ")</f>
        <v>Xabier</v>
      </c>
      <c r="D10" s="5" t="str">
        <f>IF(INSC[[#This Row],[Dorsal]]&lt;&gt;0,UPPER(FAG[[#This Row],[APELLIDOS]])," ")</f>
        <v>ERENTXUN MIKELARENA</v>
      </c>
      <c r="E10" s="14">
        <f>IF(INSC[[#This Row],[Dorsal]]&lt;&gt;0,YEAR(FAG[[#This Row],[FECHA NACIMIENTO]])," ")</f>
        <v>1965</v>
      </c>
      <c r="F10" s="5" t="str">
        <f>IF(INSC[[#This Row],[Dorsal]]&lt;&gt;0,IF(FAG[[#This Row],[GÉNERO]]="Hombre","M","F")," ")</f>
        <v>M</v>
      </c>
      <c r="G10" s="5" t="str">
        <f>IF(INSC[[#This Row],[Dorsal]]&lt;&gt;0,IF(INSC[[#This Row],[Año]]&lt;= 1987,"V",VLOOKUP(INSC[[#This Row],[Año]],Categorias[[#All],[Año Desde]:[Años]],2,FALSE))," ")</f>
        <v>V</v>
      </c>
      <c r="H10" s="5" t="str">
        <f>IF(INSC[[#This Row],[Dorsal]]&lt;&gt;0,FAG[[#This Row],[CLUB]]," ")</f>
        <v xml:space="preserve">Atlético San Sebastián </v>
      </c>
    </row>
    <row r="11" spans="2:8" x14ac:dyDescent="0.25">
      <c r="B11" s="4">
        <f>FAG[[#This Row],[DORSAL]]</f>
        <v>10</v>
      </c>
      <c r="C11" s="5" t="str">
        <f>IF(INSC[[#This Row],[Dorsal]]&lt;&gt;0,CONCATENATE(UPPER(MID(FAG[[#This Row],[NOMBRE]],1,1)),LOWER(RIGHT(FAG[[#This Row],[NOMBRE]],LEN(FAG[[#This Row],[NOMBRE]])-1)))," ")</f>
        <v>Ritxar</v>
      </c>
      <c r="D11" s="5" t="str">
        <f>IF(INSC[[#This Row],[Dorsal]]&lt;&gt;0,UPPER(FAG[[#This Row],[APELLIDOS]])," ")</f>
        <v>FERNANDEZ GONZALEZ</v>
      </c>
      <c r="E11" s="14">
        <f>IF(INSC[[#This Row],[Dorsal]]&lt;&gt;0,YEAR(FAG[[#This Row],[FECHA NACIMIENTO]])," ")</f>
        <v>1959</v>
      </c>
      <c r="F11" s="5" t="str">
        <f>IF(INSC[[#This Row],[Dorsal]]&lt;&gt;0,IF(FAG[[#This Row],[GÉNERO]]="Hombre","M","F")," ")</f>
        <v>M</v>
      </c>
      <c r="G11" s="5" t="str">
        <f>IF(INSC[[#This Row],[Dorsal]]&lt;&gt;0,IF(INSC[[#This Row],[Año]]&lt;= 1987,"V",VLOOKUP(INSC[[#This Row],[Año]],Categorias[[#All],[Año Desde]:[Años]],2,FALSE))," ")</f>
        <v>V</v>
      </c>
      <c r="H11" s="5" t="str">
        <f>IF(INSC[[#This Row],[Dorsal]]&lt;&gt;0,FAG[[#This Row],[CLUB]]," ")</f>
        <v>Atlético San Sebastián</v>
      </c>
    </row>
    <row r="12" spans="2:8" x14ac:dyDescent="0.25">
      <c r="B12" s="4">
        <f>FAG[[#This Row],[DORSAL]]</f>
        <v>11</v>
      </c>
      <c r="C12" s="5" t="str">
        <f>IF(INSC[[#This Row],[Dorsal]]&lt;&gt;0,CONCATENATE(UPPER(MID(FAG[[#This Row],[NOMBRE]],1,1)),LOWER(RIGHT(FAG[[#This Row],[NOMBRE]],LEN(FAG[[#This Row],[NOMBRE]])-1)))," ")</f>
        <v xml:space="preserve">Javier </v>
      </c>
      <c r="D12" s="5" t="str">
        <f>IF(INSC[[#This Row],[Dorsal]]&lt;&gt;0,UPPER(FAG[[#This Row],[APELLIDOS]])," ")</f>
        <v>DÍAZ DE OTALORA</v>
      </c>
      <c r="E12" s="14">
        <f>IF(INSC[[#This Row],[Dorsal]]&lt;&gt;0,YEAR(FAG[[#This Row],[FECHA NACIMIENTO]])," ")</f>
        <v>1967</v>
      </c>
      <c r="F12" s="5" t="str">
        <f>IF(INSC[[#This Row],[Dorsal]]&lt;&gt;0,IF(FAG[[#This Row],[GÉNERO]]="Hombre","M","F")," ")</f>
        <v>M</v>
      </c>
      <c r="G12" s="5" t="str">
        <f>IF(INSC[[#This Row],[Dorsal]]&lt;&gt;0,IF(INSC[[#This Row],[Año]]&lt;= 1987,"V",VLOOKUP(INSC[[#This Row],[Año]],Categorias[[#All],[Año Desde]:[Años]],2,FALSE))," ")</f>
        <v>V</v>
      </c>
      <c r="H12" s="5" t="str">
        <f>IF(INSC[[#This Row],[Dorsal]]&lt;&gt;0,FAG[[#This Row],[CLUB]]," ")</f>
        <v xml:space="preserve">Atlético San Sebastián </v>
      </c>
    </row>
    <row r="13" spans="2:8" x14ac:dyDescent="0.25">
      <c r="B13" s="4">
        <f>FAG[[#This Row],[DORSAL]]</f>
        <v>12</v>
      </c>
      <c r="C13" s="5" t="str">
        <f>IF(INSC[[#This Row],[Dorsal]]&lt;&gt;0,CONCATENATE(UPPER(MID(FAG[[#This Row],[NOMBRE]],1,1)),LOWER(RIGHT(FAG[[#This Row],[NOMBRE]],LEN(FAG[[#This Row],[NOMBRE]])-1)))," ")</f>
        <v>Boris</v>
      </c>
      <c r="D13" s="5" t="str">
        <f>IF(INSC[[#This Row],[Dorsal]]&lt;&gt;0,UPPER(FAG[[#This Row],[APELLIDOS]])," ")</f>
        <v>PIPAÓN ESCRIBANO</v>
      </c>
      <c r="E13" s="14">
        <f>IF(INSC[[#This Row],[Dorsal]]&lt;&gt;0,YEAR(FAG[[#This Row],[FECHA NACIMIENTO]])," ")</f>
        <v>1978</v>
      </c>
      <c r="F13" s="5" t="str">
        <f>IF(INSC[[#This Row],[Dorsal]]&lt;&gt;0,IF(FAG[[#This Row],[GÉNERO]]="Hombre","M","F")," ")</f>
        <v>M</v>
      </c>
      <c r="G13" s="5" t="str">
        <f>IF(INSC[[#This Row],[Dorsal]]&lt;&gt;0,IF(INSC[[#This Row],[Año]]&lt;= 1987,"V",VLOOKUP(INSC[[#This Row],[Año]],Categorias[[#All],[Año Desde]:[Años]],2,FALSE))," ")</f>
        <v>V</v>
      </c>
      <c r="H13" s="5" t="str">
        <f>IF(INSC[[#This Row],[Dorsal]]&lt;&gt;0,FAG[[#This Row],[CLUB]]," ")</f>
        <v>Independiente</v>
      </c>
    </row>
    <row r="14" spans="2:8" x14ac:dyDescent="0.25">
      <c r="B14" s="4">
        <f>FAG[[#This Row],[DORSAL]]</f>
        <v>13</v>
      </c>
      <c r="C14" s="5" t="str">
        <f>IF(INSC[[#This Row],[Dorsal]]&lt;&gt;0,CONCATENATE(UPPER(MID(FAG[[#This Row],[NOMBRE]],1,1)),LOWER(RIGHT(FAG[[#This Row],[NOMBRE]],LEN(FAG[[#This Row],[NOMBRE]])-1)))," ")</f>
        <v>Ane</v>
      </c>
      <c r="D14" s="5" t="str">
        <f>IF(INSC[[#This Row],[Dorsal]]&lt;&gt;0,UPPER(FAG[[#This Row],[APELLIDOS]])," ")</f>
        <v xml:space="preserve">GARRIDO RAMOS </v>
      </c>
      <c r="E14" s="14">
        <f>IF(INSC[[#This Row],[Dorsal]]&lt;&gt;0,YEAR(FAG[[#This Row],[FECHA NACIMIENTO]])," ")</f>
        <v>2000</v>
      </c>
      <c r="F14" s="5" t="str">
        <f>IF(INSC[[#This Row],[Dorsal]]&lt;&gt;0,IF(FAG[[#This Row],[GÉNERO]]="Hombre","M","F")," ")</f>
        <v>F</v>
      </c>
      <c r="G14" s="5" t="str">
        <f>IF(INSC[[#This Row],[Dorsal]]&lt;&gt;0,IF(INSC[[#This Row],[Año]]&lt;= 1987,"V",VLOOKUP(INSC[[#This Row],[Año]],Categorias[[#All],[Año Desde]:[Años]],2,FALSE))," ")</f>
        <v>S</v>
      </c>
      <c r="H14" s="5" t="str">
        <f>IF(INSC[[#This Row],[Dorsal]]&lt;&gt;0,FAG[[#This Row],[CLUB]]," ")</f>
        <v xml:space="preserve">Atlético San Sebastián </v>
      </c>
    </row>
    <row r="15" spans="2:8" x14ac:dyDescent="0.25">
      <c r="B15" s="4">
        <f>FAG[[#This Row],[DORSAL]]</f>
        <v>14</v>
      </c>
      <c r="C15" s="5" t="str">
        <f>IF(INSC[[#This Row],[Dorsal]]&lt;&gt;0,CONCATENATE(UPPER(MID(FAG[[#This Row],[NOMBRE]],1,1)),LOWER(RIGHT(FAG[[#This Row],[NOMBRE]],LEN(FAG[[#This Row],[NOMBRE]])-1)))," ")</f>
        <v>Xabier</v>
      </c>
      <c r="D15" s="5" t="str">
        <f>IF(INSC[[#This Row],[Dorsal]]&lt;&gt;0,UPPER(FAG[[#This Row],[APELLIDOS]])," ")</f>
        <v>OIANEDER BARANDIARAN</v>
      </c>
      <c r="E15" s="14">
        <f>IF(INSC[[#This Row],[Dorsal]]&lt;&gt;0,YEAR(FAG[[#This Row],[FECHA NACIMIENTO]])," ")</f>
        <v>1952</v>
      </c>
      <c r="F15" s="5" t="str">
        <f>IF(INSC[[#This Row],[Dorsal]]&lt;&gt;0,IF(FAG[[#This Row],[GÉNERO]]="Hombre","M","F")," ")</f>
        <v>M</v>
      </c>
      <c r="G15" s="5" t="str">
        <f>IF(INSC[[#This Row],[Dorsal]]&lt;&gt;0,IF(INSC[[#This Row],[Año]]&lt;= 1987,"V",VLOOKUP(INSC[[#This Row],[Año]],Categorias[[#All],[Año Desde]:[Años]],2,FALSE))," ")</f>
        <v>V</v>
      </c>
      <c r="H15" s="5" t="str">
        <f>IF(INSC[[#This Row],[Dorsal]]&lt;&gt;0,FAG[[#This Row],[CLUB]]," ")</f>
        <v xml:space="preserve">Atlético San Sebastián </v>
      </c>
    </row>
    <row r="16" spans="2:8" x14ac:dyDescent="0.25">
      <c r="B16" s="4">
        <f>FAG[[#This Row],[DORSAL]]</f>
        <v>15</v>
      </c>
      <c r="C16" s="5" t="str">
        <f>IF(INSC[[#This Row],[Dorsal]]&lt;&gt;0,CONCATENATE(UPPER(MID(FAG[[#This Row],[NOMBRE]],1,1)),LOWER(RIGHT(FAG[[#This Row],[NOMBRE]],LEN(FAG[[#This Row],[NOMBRE]])-1)))," ")</f>
        <v>Ander</v>
      </c>
      <c r="D16" s="5" t="str">
        <f>IF(INSC[[#This Row],[Dorsal]]&lt;&gt;0,UPPER(FAG[[#This Row],[APELLIDOS]])," ")</f>
        <v>SEGUROLA ULI</v>
      </c>
      <c r="E16" s="14">
        <f>IF(INSC[[#This Row],[Dorsal]]&lt;&gt;0,YEAR(FAG[[#This Row],[FECHA NACIMIENTO]])," ")</f>
        <v>1992</v>
      </c>
      <c r="F16" s="5" t="str">
        <f>IF(INSC[[#This Row],[Dorsal]]&lt;&gt;0,IF(FAG[[#This Row],[GÉNERO]]="Hombre","M","F")," ")</f>
        <v>M</v>
      </c>
      <c r="G16" s="5" t="str">
        <f>IF(INSC[[#This Row],[Dorsal]]&lt;&gt;0,IF(INSC[[#This Row],[Año]]&lt;= 1987,"V",VLOOKUP(INSC[[#This Row],[Año]],Categorias[[#All],[Año Desde]:[Años]],2,FALSE))," ")</f>
        <v>S</v>
      </c>
      <c r="H16" s="5" t="str">
        <f>IF(INSC[[#This Row],[Dorsal]]&lt;&gt;0,FAG[[#This Row],[CLUB]]," ")</f>
        <v>Independiente</v>
      </c>
    </row>
    <row r="17" spans="2:8" x14ac:dyDescent="0.25">
      <c r="B17" s="4">
        <f>FAG[[#This Row],[DORSAL]]</f>
        <v>16</v>
      </c>
      <c r="C17" s="5" t="str">
        <f>IF(INSC[[#This Row],[Dorsal]]&lt;&gt;0,CONCATENATE(UPPER(MID(FAG[[#This Row],[NOMBRE]],1,1)),LOWER(RIGHT(FAG[[#This Row],[NOMBRE]],LEN(FAG[[#This Row],[NOMBRE]])-1)))," ")</f>
        <v>Javier</v>
      </c>
      <c r="D17" s="5" t="str">
        <f>IF(INSC[[#This Row],[Dorsal]]&lt;&gt;0,UPPER(FAG[[#This Row],[APELLIDOS]])," ")</f>
        <v>BALERDI ARRUEBARRENA</v>
      </c>
      <c r="E17" s="14">
        <f>IF(INSC[[#This Row],[Dorsal]]&lt;&gt;0,YEAR(FAG[[#This Row],[FECHA NACIMIENTO]])," ")</f>
        <v>1954</v>
      </c>
      <c r="F17" s="5" t="str">
        <f>IF(INSC[[#This Row],[Dorsal]]&lt;&gt;0,IF(FAG[[#This Row],[GÉNERO]]="Hombre","M","F")," ")</f>
        <v>M</v>
      </c>
      <c r="G17" s="5" t="str">
        <f>IF(INSC[[#This Row],[Dorsal]]&lt;&gt;0,IF(INSC[[#This Row],[Año]]&lt;= 1987,"V",VLOOKUP(INSC[[#This Row],[Año]],Categorias[[#All],[Año Desde]:[Años]],2,FALSE))," ")</f>
        <v>V</v>
      </c>
      <c r="H17" s="5" t="str">
        <f>IF(INSC[[#This Row],[Dorsal]]&lt;&gt;0,FAG[[#This Row],[CLUB]]," ")</f>
        <v xml:space="preserve">Atlético San Sebastián </v>
      </c>
    </row>
    <row r="18" spans="2:8" x14ac:dyDescent="0.25">
      <c r="B18" s="4">
        <f>FAG[[#This Row],[DORSAL]]</f>
        <v>17</v>
      </c>
      <c r="C18" s="5" t="str">
        <f>IF(INSC[[#This Row],[Dorsal]]&lt;&gt;0,CONCATENATE(UPPER(MID(FAG[[#This Row],[NOMBRE]],1,1)),LOWER(RIGHT(FAG[[#This Row],[NOMBRE]],LEN(FAG[[#This Row],[NOMBRE]])-1)))," ")</f>
        <v>Joanes</v>
      </c>
      <c r="D18" s="5" t="str">
        <f>IF(INSC[[#This Row],[Dorsal]]&lt;&gt;0,UPPER(FAG[[#This Row],[APELLIDOS]])," ")</f>
        <v>ETXABE</v>
      </c>
      <c r="E18" s="14">
        <f>IF(INSC[[#This Row],[Dorsal]]&lt;&gt;0,YEAR(FAG[[#This Row],[FECHA NACIMIENTO]])," ")</f>
        <v>2005</v>
      </c>
      <c r="F18" s="5" t="str">
        <f>IF(INSC[[#This Row],[Dorsal]]&lt;&gt;0,IF(FAG[[#This Row],[GÉNERO]]="Hombre","M","F")," ")</f>
        <v>M</v>
      </c>
      <c r="G18" s="5" t="str">
        <f>IF(INSC[[#This Row],[Dorsal]]&lt;&gt;0,IF(INSC[[#This Row],[Año]]&lt;= 1987,"V",VLOOKUP(INSC[[#This Row],[Año]],Categorias[[#All],[Año Desde]:[Años]],2,FALSE))," ")</f>
        <v>J</v>
      </c>
      <c r="H18" s="5" t="str">
        <f>IF(INSC[[#This Row],[Dorsal]]&lt;&gt;0,FAG[[#This Row],[CLUB]]," ")</f>
        <v xml:space="preserve">Atlético San Sebastián  </v>
      </c>
    </row>
    <row r="19" spans="2:8" ht="30" x14ac:dyDescent="0.25">
      <c r="B19" s="4">
        <f>FAG[[#This Row],[DORSAL]]</f>
        <v>18</v>
      </c>
      <c r="C19" s="5" t="str">
        <f>IF(INSC[[#This Row],[Dorsal]]&lt;&gt;0,CONCATENATE(UPPER(MID(FAG[[#This Row],[NOMBRE]],1,1)),LOWER(RIGHT(FAG[[#This Row],[NOMBRE]],LEN(FAG[[#This Row],[NOMBRE]])-1)))," ")</f>
        <v>Marco</v>
      </c>
      <c r="D19" s="5" t="str">
        <f>IF(INSC[[#This Row],[Dorsal]]&lt;&gt;0,UPPER(FAG[[#This Row],[APELLIDOS]])," ")</f>
        <v>ESTEBAN RODRIGUEZ</v>
      </c>
      <c r="E19" s="14">
        <f>IF(INSC[[#This Row],[Dorsal]]&lt;&gt;0,YEAR(FAG[[#This Row],[FECHA NACIMIENTO]])," ")</f>
        <v>2009</v>
      </c>
      <c r="F19" s="5" t="str">
        <f>IF(INSC[[#This Row],[Dorsal]]&lt;&gt;0,IF(FAG[[#This Row],[GÉNERO]]="Hombre","M","F")," ")</f>
        <v>M</v>
      </c>
      <c r="G19" s="5" t="str">
        <f>IF(INSC[[#This Row],[Dorsal]]&lt;&gt;0,IF(INSC[[#This Row],[Año]]&lt;= 1987,"V",VLOOKUP(INSC[[#This Row],[Año]],Categorias[[#All],[Año Desde]:[Años]],2,FALSE))," ")</f>
        <v>C</v>
      </c>
      <c r="H19" s="5" t="str">
        <f>IF(INSC[[#This Row],[Dorsal]]&lt;&gt;0,FAG[[#This Row],[CLUB]]," ")</f>
        <v>Peñota Dental Alusigma Triathlon Team</v>
      </c>
    </row>
    <row r="20" spans="2:8" x14ac:dyDescent="0.25">
      <c r="B20" s="4">
        <f>FAG[[#This Row],[DORSAL]]</f>
        <v>19</v>
      </c>
      <c r="C20" s="5" t="str">
        <f>IF(INSC[[#This Row],[Dorsal]]&lt;&gt;0,CONCATENATE(UPPER(MID(FAG[[#This Row],[NOMBRE]],1,1)),LOWER(RIGHT(FAG[[#This Row],[NOMBRE]],LEN(FAG[[#This Row],[NOMBRE]])-1)))," ")</f>
        <v>Miguel</v>
      </c>
      <c r="D20" s="5" t="str">
        <f>IF(INSC[[#This Row],[Dorsal]]&lt;&gt;0,UPPER(FAG[[#This Row],[APELLIDOS]])," ")</f>
        <v>LOMBA MARTIN</v>
      </c>
      <c r="E20" s="14">
        <f>IF(INSC[[#This Row],[Dorsal]]&lt;&gt;0,YEAR(FAG[[#This Row],[FECHA NACIMIENTO]])," ")</f>
        <v>2009</v>
      </c>
      <c r="F20" s="5" t="str">
        <f>IF(INSC[[#This Row],[Dorsal]]&lt;&gt;0,IF(FAG[[#This Row],[GÉNERO]]="Hombre","M","F")," ")</f>
        <v>M</v>
      </c>
      <c r="G20" s="5" t="str">
        <f>IF(INSC[[#This Row],[Dorsal]]&lt;&gt;0,IF(INSC[[#This Row],[Año]]&lt;= 1987,"V",VLOOKUP(INSC[[#This Row],[Año]],Categorias[[#All],[Año Desde]:[Años]],2,FALSE))," ")</f>
        <v>C</v>
      </c>
      <c r="H20" s="5" t="str">
        <f>IF(INSC[[#This Row],[Dorsal]]&lt;&gt;0,FAG[[#This Row],[CLUB]]," ")</f>
        <v>Thames Valley Harriers</v>
      </c>
    </row>
    <row r="21" spans="2:8" x14ac:dyDescent="0.25">
      <c r="B21" s="4">
        <f>FAG[[#This Row],[DORSAL]]</f>
        <v>20</v>
      </c>
      <c r="C21" s="5" t="str">
        <f>IF(INSC[[#This Row],[Dorsal]]&lt;&gt;0,CONCATENATE(UPPER(MID(FAG[[#This Row],[NOMBRE]],1,1)),LOWER(RIGHT(FAG[[#This Row],[NOMBRE]],LEN(FAG[[#This Row],[NOMBRE]])-1)))," ")</f>
        <v>Igor</v>
      </c>
      <c r="D21" s="5" t="str">
        <f>IF(INSC[[#This Row],[Dorsal]]&lt;&gt;0,UPPER(FAG[[#This Row],[APELLIDOS]])," ")</f>
        <v>LABAKA LIZARAZU</v>
      </c>
      <c r="E21" s="14">
        <f>IF(INSC[[#This Row],[Dorsal]]&lt;&gt;0,YEAR(FAG[[#This Row],[FECHA NACIMIENTO]])," ")</f>
        <v>1905</v>
      </c>
      <c r="F21" s="5" t="str">
        <f>IF(INSC[[#This Row],[Dorsal]]&lt;&gt;0,IF(FAG[[#This Row],[GÉNERO]]="Hombre","M","F")," ")</f>
        <v>M</v>
      </c>
      <c r="G21" s="5" t="str">
        <f>IF(INSC[[#This Row],[Dorsal]]&lt;&gt;0,IF(INSC[[#This Row],[Año]]&lt;= 1987,"V",VLOOKUP(INSC[[#This Row],[Año]],Categorias[[#All],[Año Desde]:[Años]],2,FALSE))," ")</f>
        <v>V</v>
      </c>
      <c r="H21" s="5" t="str">
        <f>IF(INSC[[#This Row],[Dorsal]]&lt;&gt;0,FAG[[#This Row],[CLUB]]," ")</f>
        <v xml:space="preserve">Atlético San Sebastián </v>
      </c>
    </row>
    <row r="22" spans="2:8" x14ac:dyDescent="0.25">
      <c r="B22" s="4">
        <f>FAG[[#This Row],[DORSAL]]</f>
        <v>21</v>
      </c>
      <c r="C22" s="5" t="str">
        <f>IF(INSC[[#This Row],[Dorsal]]&lt;&gt;0,CONCATENATE(UPPER(MID(FAG[[#This Row],[NOMBRE]],1,1)),LOWER(RIGHT(FAG[[#This Row],[NOMBRE]],LEN(FAG[[#This Row],[NOMBRE]])-1)))," ")</f>
        <v>Alex</v>
      </c>
      <c r="D22" s="5" t="str">
        <f>IF(INSC[[#This Row],[Dorsal]]&lt;&gt;0,UPPER(FAG[[#This Row],[APELLIDOS]])," ")</f>
        <v>LATASA</v>
      </c>
      <c r="E22" s="14">
        <f>IF(INSC[[#This Row],[Dorsal]]&lt;&gt;0,YEAR(FAG[[#This Row],[FECHA NACIMIENTO]])," ")</f>
        <v>2004</v>
      </c>
      <c r="F22" s="5" t="str">
        <f>IF(INSC[[#This Row],[Dorsal]]&lt;&gt;0,IF(FAG[[#This Row],[GÉNERO]]="Hombre","M","F")," ")</f>
        <v>M</v>
      </c>
      <c r="G22" s="5" t="str">
        <f>IF(INSC[[#This Row],[Dorsal]]&lt;&gt;0,IF(INSC[[#This Row],[Año]]&lt;= 1987,"V",VLOOKUP(INSC[[#This Row],[Año]],Categorias[[#All],[Año Desde]:[Años]],2,FALSE))," ")</f>
        <v>J</v>
      </c>
      <c r="H22" s="5" t="str">
        <f>IF(INSC[[#This Row],[Dorsal]]&lt;&gt;0,FAG[[#This Row],[CLUB]]," ")</f>
        <v>Independiente</v>
      </c>
    </row>
    <row r="23" spans="2:8" x14ac:dyDescent="0.25">
      <c r="B23" s="4">
        <f>FAG[[#This Row],[DORSAL]]</f>
        <v>22</v>
      </c>
      <c r="C23" s="5" t="str">
        <f>IF(INSC[[#This Row],[Dorsal]]&lt;&gt;0,CONCATENATE(UPPER(MID(FAG[[#This Row],[NOMBRE]],1,1)),LOWER(RIGHT(FAG[[#This Row],[NOMBRE]],LEN(FAG[[#This Row],[NOMBRE]])-1)))," ")</f>
        <v>Telmo</v>
      </c>
      <c r="D23" s="5" t="str">
        <f>IF(INSC[[#This Row],[Dorsal]]&lt;&gt;0,UPPER(FAG[[#This Row],[APELLIDOS]])," ")</f>
        <v>ZULUETA MOZO</v>
      </c>
      <c r="E23" s="14">
        <f>IF(INSC[[#This Row],[Dorsal]]&lt;&gt;0,YEAR(FAG[[#This Row],[FECHA NACIMIENTO]])," ")</f>
        <v>2009</v>
      </c>
      <c r="F23" s="5" t="str">
        <f>IF(INSC[[#This Row],[Dorsal]]&lt;&gt;0,IF(FAG[[#This Row],[GÉNERO]]="Hombre","M","F")," ")</f>
        <v>M</v>
      </c>
      <c r="G23" s="5" t="str">
        <f>IF(INSC[[#This Row],[Dorsal]]&lt;&gt;0,IF(INSC[[#This Row],[Año]]&lt;= 1987,"V",VLOOKUP(INSC[[#This Row],[Año]],Categorias[[#All],[Año Desde]:[Años]],2,FALSE))," ")</f>
        <v>C</v>
      </c>
      <c r="H23" s="5" t="str">
        <f>IF(INSC[[#This Row],[Dorsal]]&lt;&gt;0,FAG[[#This Row],[CLUB]]," ")</f>
        <v>Independiente</v>
      </c>
    </row>
    <row r="24" spans="2:8" x14ac:dyDescent="0.25">
      <c r="B24" s="4">
        <f>FAG[[#This Row],[DORSAL]]</f>
        <v>23</v>
      </c>
      <c r="C24" s="5" t="str">
        <f>IF(INSC[[#This Row],[Dorsal]]&lt;&gt;0,CONCATENATE(UPPER(MID(FAG[[#This Row],[NOMBRE]],1,1)),LOWER(RIGHT(FAG[[#This Row],[NOMBRE]],LEN(FAG[[#This Row],[NOMBRE]])-1)))," ")</f>
        <v>Haritz</v>
      </c>
      <c r="D24" s="5" t="str">
        <f>IF(INSC[[#This Row],[Dorsal]]&lt;&gt;0,UPPER(FAG[[#This Row],[APELLIDOS]])," ")</f>
        <v>MORQUILLAS MADINAZCOITIA</v>
      </c>
      <c r="E24" s="14">
        <f>IF(INSC[[#This Row],[Dorsal]]&lt;&gt;0,YEAR(FAG[[#This Row],[FECHA NACIMIENTO]])," ")</f>
        <v>2007</v>
      </c>
      <c r="F24" s="5" t="str">
        <f>IF(INSC[[#This Row],[Dorsal]]&lt;&gt;0,IF(FAG[[#This Row],[GÉNERO]]="Hombre","M","F")," ")</f>
        <v>M</v>
      </c>
      <c r="G24" s="5" t="str">
        <f>IF(INSC[[#This Row],[Dorsal]]&lt;&gt;0,IF(INSC[[#This Row],[Año]]&lt;= 1987,"V",VLOOKUP(INSC[[#This Row],[Año]],Categorias[[#All],[Año Desde]:[Años]],2,FALSE))," ")</f>
        <v>JV</v>
      </c>
      <c r="H24" s="5" t="str">
        <f>IF(INSC[[#This Row],[Dorsal]]&lt;&gt;0,FAG[[#This Row],[CLUB]]," ")</f>
        <v xml:space="preserve">Atlético San Sebastián </v>
      </c>
    </row>
    <row r="25" spans="2:8" x14ac:dyDescent="0.25">
      <c r="B25" s="4">
        <f>FAG[[#This Row],[DORSAL]]</f>
        <v>24</v>
      </c>
      <c r="C25" s="5" t="str">
        <f>IF(INSC[[#This Row],[Dorsal]]&lt;&gt;0,CONCATENATE(UPPER(MID(FAG[[#This Row],[NOMBRE]],1,1)),LOWER(RIGHT(FAG[[#This Row],[NOMBRE]],LEN(FAG[[#This Row],[NOMBRE]])-1)))," ")</f>
        <v xml:space="preserve">Olatz </v>
      </c>
      <c r="D25" s="5" t="str">
        <f>IF(INSC[[#This Row],[Dorsal]]&lt;&gt;0,UPPER(FAG[[#This Row],[APELLIDOS]])," ")</f>
        <v>AGOTE</v>
      </c>
      <c r="E25" s="14">
        <f>IF(INSC[[#This Row],[Dorsal]]&lt;&gt;0,YEAR(FAG[[#This Row],[FECHA NACIMIENTO]])," ")</f>
        <v>2007</v>
      </c>
      <c r="F25" s="5" t="str">
        <f>IF(INSC[[#This Row],[Dorsal]]&lt;&gt;0,IF(FAG[[#This Row],[GÉNERO]]="Hombre","M","F")," ")</f>
        <v>F</v>
      </c>
      <c r="G25" s="5" t="str">
        <f>IF(INSC[[#This Row],[Dorsal]]&lt;&gt;0,IF(INSC[[#This Row],[Año]]&lt;= 1987,"V",VLOOKUP(INSC[[#This Row],[Año]],Categorias[[#All],[Año Desde]:[Años]],2,FALSE))," ")</f>
        <v>JV</v>
      </c>
      <c r="H25" s="5" t="str">
        <f>IF(INSC[[#This Row],[Dorsal]]&lt;&gt;0,FAG[[#This Row],[CLUB]]," ")</f>
        <v xml:space="preserve">E3 Team </v>
      </c>
    </row>
    <row r="26" spans="2:8" x14ac:dyDescent="0.25">
      <c r="B26" s="4">
        <f>FAG[[#This Row],[DORSAL]]</f>
        <v>25</v>
      </c>
      <c r="C26" s="5" t="str">
        <f>IF(INSC[[#This Row],[Dorsal]]&lt;&gt;0,CONCATENATE(UPPER(MID(FAG[[#This Row],[NOMBRE]],1,1)),LOWER(RIGHT(FAG[[#This Row],[NOMBRE]],LEN(FAG[[#This Row],[NOMBRE]])-1)))," ")</f>
        <v xml:space="preserve">Isabel </v>
      </c>
      <c r="D26" s="5" t="str">
        <f>IF(INSC[[#This Row],[Dorsal]]&lt;&gt;0,UPPER(FAG[[#This Row],[APELLIDOS]])," ")</f>
        <v xml:space="preserve">FINCIAS SANTAMARIA </v>
      </c>
      <c r="E26" s="14">
        <f>IF(INSC[[#This Row],[Dorsal]]&lt;&gt;0,YEAR(FAG[[#This Row],[FECHA NACIMIENTO]])," ")</f>
        <v>2004</v>
      </c>
      <c r="F26" s="5" t="str">
        <f>IF(INSC[[#This Row],[Dorsal]]&lt;&gt;0,IF(FAG[[#This Row],[GÉNERO]]="Hombre","M","F")," ")</f>
        <v>F</v>
      </c>
      <c r="G26" s="5" t="str">
        <f>IF(INSC[[#This Row],[Dorsal]]&lt;&gt;0,IF(INSC[[#This Row],[Año]]&lt;= 1987,"V",VLOOKUP(INSC[[#This Row],[Año]],Categorias[[#All],[Año Desde]:[Años]],2,FALSE))," ")</f>
        <v>J</v>
      </c>
      <c r="H26" s="5" t="str">
        <f>IF(INSC[[#This Row],[Dorsal]]&lt;&gt;0,FAG[[#This Row],[CLUB]]," ")</f>
        <v>Independiente</v>
      </c>
    </row>
    <row r="27" spans="2:8" x14ac:dyDescent="0.25">
      <c r="B27" s="4">
        <f>FAG[[#This Row],[DORSAL]]</f>
        <v>26</v>
      </c>
      <c r="C27" s="5" t="str">
        <f>IF(INSC[[#This Row],[Dorsal]]&lt;&gt;0,CONCATENATE(UPPER(MID(FAG[[#This Row],[NOMBRE]],1,1)),LOWER(RIGHT(FAG[[#This Row],[NOMBRE]],LEN(FAG[[#This Row],[NOMBRE]])-1)))," ")</f>
        <v>Aroa</v>
      </c>
      <c r="D27" s="5" t="str">
        <f>IF(INSC[[#This Row],[Dorsal]]&lt;&gt;0,UPPER(FAG[[#This Row],[APELLIDOS]])," ")</f>
        <v>CASTELLANOS MARTIN</v>
      </c>
      <c r="E27" s="14">
        <f>IF(INSC[[#This Row],[Dorsal]]&lt;&gt;0,YEAR(FAG[[#This Row],[FECHA NACIMIENTO]])," ")</f>
        <v>2005</v>
      </c>
      <c r="F27" s="5" t="str">
        <f>IF(INSC[[#This Row],[Dorsal]]&lt;&gt;0,IF(FAG[[#This Row],[GÉNERO]]="Hombre","M","F")," ")</f>
        <v>F</v>
      </c>
      <c r="G27" s="5" t="str">
        <f>IF(INSC[[#This Row],[Dorsal]]&lt;&gt;0,IF(INSC[[#This Row],[Año]]&lt;= 1987,"V",VLOOKUP(INSC[[#This Row],[Año]],Categorias[[#All],[Año Desde]:[Años]],2,FALSE))," ")</f>
        <v>J</v>
      </c>
      <c r="H27" s="5" t="str">
        <f>IF(INSC[[#This Row],[Dorsal]]&lt;&gt;0,FAG[[#This Row],[CLUB]]," ")</f>
        <v>Independiente</v>
      </c>
    </row>
    <row r="28" spans="2:8" x14ac:dyDescent="0.25">
      <c r="B28" s="4">
        <f>FAG[[#This Row],[DORSAL]]</f>
        <v>27</v>
      </c>
      <c r="C28" s="5" t="str">
        <f>IF(INSC[[#This Row],[Dorsal]]&lt;&gt;0,CONCATENATE(UPPER(MID(FAG[[#This Row],[NOMBRE]],1,1)),LOWER(RIGHT(FAG[[#This Row],[NOMBRE]],LEN(FAG[[#This Row],[NOMBRE]])-1)))," ")</f>
        <v>Ibai</v>
      </c>
      <c r="D28" s="5" t="str">
        <f>IF(INSC[[#This Row],[Dorsal]]&lt;&gt;0,UPPER(FAG[[#This Row],[APELLIDOS]])," ")</f>
        <v>TOBAR ARGAIZ</v>
      </c>
      <c r="E28" s="14">
        <f>IF(INSC[[#This Row],[Dorsal]]&lt;&gt;0,YEAR(FAG[[#This Row],[FECHA NACIMIENTO]])," ")</f>
        <v>2004</v>
      </c>
      <c r="F28" s="5" t="str">
        <f>IF(INSC[[#This Row],[Dorsal]]&lt;&gt;0,IF(FAG[[#This Row],[GÉNERO]]="Hombre","M","F")," ")</f>
        <v>M</v>
      </c>
      <c r="G28" s="5" t="str">
        <f>IF(INSC[[#This Row],[Dorsal]]&lt;&gt;0,IF(INSC[[#This Row],[Año]]&lt;= 1987,"V",VLOOKUP(INSC[[#This Row],[Año]],Categorias[[#All],[Año Desde]:[Años]],2,FALSE))," ")</f>
        <v>J</v>
      </c>
      <c r="H28" s="5" t="str">
        <f>IF(INSC[[#This Row],[Dorsal]]&lt;&gt;0,FAG[[#This Row],[CLUB]]," ")</f>
        <v>C. D. Ciclista Vibike</v>
      </c>
    </row>
    <row r="29" spans="2:8" x14ac:dyDescent="0.25">
      <c r="B29" s="4">
        <f>FAG[[#This Row],[DORSAL]]</f>
        <v>28</v>
      </c>
      <c r="C29" s="5" t="str">
        <f>IF(INSC[[#This Row],[Dorsal]]&lt;&gt;0,CONCATENATE(UPPER(MID(FAG[[#This Row],[NOMBRE]],1,1)),LOWER(RIGHT(FAG[[#This Row],[NOMBRE]],LEN(FAG[[#This Row],[NOMBRE]])-1)))," ")</f>
        <v xml:space="preserve">Alejandro </v>
      </c>
      <c r="D29" s="5" t="str">
        <f>IF(INSC[[#This Row],[Dorsal]]&lt;&gt;0,UPPER(FAG[[#This Row],[APELLIDOS]])," ")</f>
        <v xml:space="preserve">HERNÁNDEZ SALSAMENDI </v>
      </c>
      <c r="E29" s="14">
        <f>IF(INSC[[#This Row],[Dorsal]]&lt;&gt;0,YEAR(FAG[[#This Row],[FECHA NACIMIENTO]])," ")</f>
        <v>2004</v>
      </c>
      <c r="F29" s="5" t="str">
        <f>IF(INSC[[#This Row],[Dorsal]]&lt;&gt;0,IF(FAG[[#This Row],[GÉNERO]]="Hombre","M","F")," ")</f>
        <v>M</v>
      </c>
      <c r="G29" s="5" t="str">
        <f>IF(INSC[[#This Row],[Dorsal]]&lt;&gt;0,IF(INSC[[#This Row],[Año]]&lt;= 1987,"V",VLOOKUP(INSC[[#This Row],[Año]],Categorias[[#All],[Año Desde]:[Años]],2,FALSE))," ")</f>
        <v>J</v>
      </c>
      <c r="H29" s="5" t="str">
        <f>IF(INSC[[#This Row],[Dorsal]]&lt;&gt;0,FAG[[#This Row],[CLUB]]," ")</f>
        <v>Independiente</v>
      </c>
    </row>
    <row r="30" spans="2:8" x14ac:dyDescent="0.25">
      <c r="B30" s="4">
        <f>FAG[[#This Row],[DORSAL]]</f>
        <v>29</v>
      </c>
      <c r="C30" s="5" t="str">
        <f>IF(INSC[[#This Row],[Dorsal]]&lt;&gt;0,CONCATENATE(UPPER(MID(FAG[[#This Row],[NOMBRE]],1,1)),LOWER(RIGHT(FAG[[#This Row],[NOMBRE]],LEN(FAG[[#This Row],[NOMBRE]])-1)))," ")</f>
        <v>Alain</v>
      </c>
      <c r="D30" s="5" t="str">
        <f>IF(INSC[[#This Row],[Dorsal]]&lt;&gt;0,UPPER(FAG[[#This Row],[APELLIDOS]])," ")</f>
        <v>SOTO ZUBIZARRETA</v>
      </c>
      <c r="E30" s="14">
        <f>IF(INSC[[#This Row],[Dorsal]]&lt;&gt;0,YEAR(FAG[[#This Row],[FECHA NACIMIENTO]])," ")</f>
        <v>2005</v>
      </c>
      <c r="F30" s="5" t="str">
        <f>IF(INSC[[#This Row],[Dorsal]]&lt;&gt;0,IF(FAG[[#This Row],[GÉNERO]]="Hombre","M","F")," ")</f>
        <v>M</v>
      </c>
      <c r="G30" s="5" t="str">
        <f>IF(INSC[[#This Row],[Dorsal]]&lt;&gt;0,IF(INSC[[#This Row],[Año]]&lt;= 1987,"V",VLOOKUP(INSC[[#This Row],[Año]],Categorias[[#All],[Año Desde]:[Años]],2,FALSE))," ")</f>
        <v>J</v>
      </c>
      <c r="H30" s="5" t="str">
        <f>IF(INSC[[#This Row],[Dorsal]]&lt;&gt;0,FAG[[#This Row],[CLUB]]," ")</f>
        <v>Independiente</v>
      </c>
    </row>
    <row r="31" spans="2:8" x14ac:dyDescent="0.25">
      <c r="B31" s="4">
        <f>FAG[[#This Row],[DORSAL]]</f>
        <v>30</v>
      </c>
      <c r="C31" s="5" t="str">
        <f>IF(INSC[[#This Row],[Dorsal]]&lt;&gt;0,CONCATENATE(UPPER(MID(FAG[[#This Row],[NOMBRE]],1,1)),LOWER(RIGHT(FAG[[#This Row],[NOMBRE]],LEN(FAG[[#This Row],[NOMBRE]])-1)))," ")</f>
        <v>Samuel</v>
      </c>
      <c r="D31" s="5" t="str">
        <f>IF(INSC[[#This Row],[Dorsal]]&lt;&gt;0,UPPER(FAG[[#This Row],[APELLIDOS]])," ")</f>
        <v>CAMPANILLAS RIPALDA</v>
      </c>
      <c r="E31" s="14">
        <f>IF(INSC[[#This Row],[Dorsal]]&lt;&gt;0,YEAR(FAG[[#This Row],[FECHA NACIMIENTO]])," ")</f>
        <v>2007</v>
      </c>
      <c r="F31" s="5" t="str">
        <f>IF(INSC[[#This Row],[Dorsal]]&lt;&gt;0,IF(FAG[[#This Row],[GÉNERO]]="Hombre","M","F")," ")</f>
        <v>M</v>
      </c>
      <c r="G31" s="5" t="str">
        <f>IF(INSC[[#This Row],[Dorsal]]&lt;&gt;0,IF(INSC[[#This Row],[Año]]&lt;= 1987,"V",VLOOKUP(INSC[[#This Row],[Año]],Categorias[[#All],[Año Desde]:[Años]],2,FALSE))," ")</f>
        <v>JV</v>
      </c>
      <c r="H31" s="5" t="str">
        <f>IF(INSC[[#This Row],[Dorsal]]&lt;&gt;0,FAG[[#This Row],[CLUB]]," ")</f>
        <v>Real Sociedad Atletismo</v>
      </c>
    </row>
    <row r="32" spans="2:8" x14ac:dyDescent="0.25">
      <c r="B32" s="4">
        <f>FAG[[#This Row],[DORSAL]]</f>
        <v>31</v>
      </c>
      <c r="C32" s="5" t="str">
        <f>IF(INSC[[#This Row],[Dorsal]]&lt;&gt;0,CONCATENATE(UPPER(MID(FAG[[#This Row],[NOMBRE]],1,1)),LOWER(RIGHT(FAG[[#This Row],[NOMBRE]],LEN(FAG[[#This Row],[NOMBRE]])-1)))," ")</f>
        <v>Anne</v>
      </c>
      <c r="D32" s="5" t="str">
        <f>IF(INSC[[#This Row],[Dorsal]]&lt;&gt;0,UPPER(FAG[[#This Row],[APELLIDOS]])," ")</f>
        <v>CAMPANILLAS RIPALDA</v>
      </c>
      <c r="E32" s="14">
        <f>IF(INSC[[#This Row],[Dorsal]]&lt;&gt;0,YEAR(FAG[[#This Row],[FECHA NACIMIENTO]])," ")</f>
        <v>2008</v>
      </c>
      <c r="F32" s="5" t="str">
        <f>IF(INSC[[#This Row],[Dorsal]]&lt;&gt;0,IF(FAG[[#This Row],[GÉNERO]]="Hombre","M","F")," ")</f>
        <v>F</v>
      </c>
      <c r="G32" s="5" t="str">
        <f>IF(INSC[[#This Row],[Dorsal]]&lt;&gt;0,IF(INSC[[#This Row],[Año]]&lt;= 1987,"V",VLOOKUP(INSC[[#This Row],[Año]],Categorias[[#All],[Año Desde]:[Años]],2,FALSE))," ")</f>
        <v>C</v>
      </c>
      <c r="H32" s="5" t="str">
        <f>IF(INSC[[#This Row],[Dorsal]]&lt;&gt;0,FAG[[#This Row],[CLUB]]," ")</f>
        <v>Real Sociedad Atletismo</v>
      </c>
    </row>
    <row r="33" spans="2:8" x14ac:dyDescent="0.25">
      <c r="B33" s="4">
        <f>FAG[[#This Row],[DORSAL]]</f>
        <v>32</v>
      </c>
      <c r="C33" s="5" t="str">
        <f>IF(INSC[[#This Row],[Dorsal]]&lt;&gt;0,CONCATENATE(UPPER(MID(FAG[[#This Row],[NOMBRE]],1,1)),LOWER(RIGHT(FAG[[#This Row],[NOMBRE]],LEN(FAG[[#This Row],[NOMBRE]])-1)))," ")</f>
        <v>Adriana</v>
      </c>
      <c r="D33" s="5" t="str">
        <f>IF(INSC[[#This Row],[Dorsal]]&lt;&gt;0,UPPER(FAG[[#This Row],[APELLIDOS]])," ")</f>
        <v>PIPAON TORRES</v>
      </c>
      <c r="E33" s="14">
        <f>IF(INSC[[#This Row],[Dorsal]]&lt;&gt;0,YEAR(FAG[[#This Row],[FECHA NACIMIENTO]])," ")</f>
        <v>2007</v>
      </c>
      <c r="F33" s="5" t="str">
        <f>IF(INSC[[#This Row],[Dorsal]]&lt;&gt;0,IF(FAG[[#This Row],[GÉNERO]]="Hombre","M","F")," ")</f>
        <v>F</v>
      </c>
      <c r="G33" s="5" t="str">
        <f>IF(INSC[[#This Row],[Dorsal]]&lt;&gt;0,IF(INSC[[#This Row],[Año]]&lt;= 1987,"V",VLOOKUP(INSC[[#This Row],[Año]],Categorias[[#All],[Año Desde]:[Años]],2,FALSE))," ")</f>
        <v>JV</v>
      </c>
      <c r="H33" s="5" t="str">
        <f>IF(INSC[[#This Row],[Dorsal]]&lt;&gt;0,FAG[[#This Row],[CLUB]]," ")</f>
        <v>Independiente</v>
      </c>
    </row>
    <row r="34" spans="2:8" x14ac:dyDescent="0.25">
      <c r="B34" s="4">
        <f>FAG[[#This Row],[DORSAL]]</f>
        <v>33</v>
      </c>
      <c r="C34" s="5" t="str">
        <f>IF(INSC[[#This Row],[Dorsal]]&lt;&gt;0,CONCATENATE(UPPER(MID(FAG[[#This Row],[NOMBRE]],1,1)),LOWER(RIGHT(FAG[[#This Row],[NOMBRE]],LEN(FAG[[#This Row],[NOMBRE]])-1)))," ")</f>
        <v>Inge</v>
      </c>
      <c r="D34" s="5" t="str">
        <f>IF(INSC[[#This Row],[Dorsal]]&lt;&gt;0,UPPER(FAG[[#This Row],[APELLIDOS]])," ")</f>
        <v>IMAZ HOSTEINS</v>
      </c>
      <c r="E34" s="14">
        <f>IF(INSC[[#This Row],[Dorsal]]&lt;&gt;0,YEAR(FAG[[#This Row],[FECHA NACIMIENTO]])," ")</f>
        <v>2008</v>
      </c>
      <c r="F34" s="5" t="str">
        <f>IF(INSC[[#This Row],[Dorsal]]&lt;&gt;0,IF(FAG[[#This Row],[GÉNERO]]="Hombre","M","F")," ")</f>
        <v>F</v>
      </c>
      <c r="G34" s="5" t="str">
        <f>IF(INSC[[#This Row],[Dorsal]]&lt;&gt;0,IF(INSC[[#This Row],[Año]]&lt;= 1987,"V",VLOOKUP(INSC[[#This Row],[Año]],Categorias[[#All],[Año Desde]:[Años]],2,FALSE))," ")</f>
        <v>C</v>
      </c>
      <c r="H34" s="5" t="str">
        <f>IF(INSC[[#This Row],[Dorsal]]&lt;&gt;0,FAG[[#This Row],[CLUB]]," ")</f>
        <v xml:space="preserve">Atlético San Sebastián </v>
      </c>
    </row>
    <row r="35" spans="2:8" x14ac:dyDescent="0.25">
      <c r="B35" s="4">
        <f>FAG[[#This Row],[DORSAL]]</f>
        <v>34</v>
      </c>
      <c r="C35" s="5" t="str">
        <f>IF(INSC[[#This Row],[Dorsal]]&lt;&gt;0,CONCATENATE(UPPER(MID(FAG[[#This Row],[NOMBRE]],1,1)),LOWER(RIGHT(FAG[[#This Row],[NOMBRE]],LEN(FAG[[#This Row],[NOMBRE]])-1)))," ")</f>
        <v>Julen</v>
      </c>
      <c r="D35" s="5" t="str">
        <f>IF(INSC[[#This Row],[Dorsal]]&lt;&gt;0,UPPER(FAG[[#This Row],[APELLIDOS]])," ")</f>
        <v>BUENO</v>
      </c>
      <c r="E35" s="14">
        <f>IF(INSC[[#This Row],[Dorsal]]&lt;&gt;0,YEAR(FAG[[#This Row],[FECHA NACIMIENTO]])," ")</f>
        <v>2009</v>
      </c>
      <c r="F35" s="5" t="str">
        <f>IF(INSC[[#This Row],[Dorsal]]&lt;&gt;0,IF(FAG[[#This Row],[GÉNERO]]="Hombre","M","F")," ")</f>
        <v>M</v>
      </c>
      <c r="G35" s="5" t="str">
        <f>IF(INSC[[#This Row],[Dorsal]]&lt;&gt;0,IF(INSC[[#This Row],[Año]]&lt;= 1987,"V",VLOOKUP(INSC[[#This Row],[Año]],Categorias[[#All],[Año Desde]:[Años]],2,FALSE))," ")</f>
        <v>C</v>
      </c>
      <c r="H35" s="5" t="str">
        <f>IF(INSC[[#This Row],[Dorsal]]&lt;&gt;0,FAG[[#This Row],[CLUB]]," ")</f>
        <v xml:space="preserve">Atlético San Sebastián </v>
      </c>
    </row>
    <row r="36" spans="2:8" x14ac:dyDescent="0.25">
      <c r="B36" s="4">
        <f>FAG[[#This Row],[DORSAL]]</f>
        <v>35</v>
      </c>
      <c r="C36" s="5" t="str">
        <f>IF(INSC[[#This Row],[Dorsal]]&lt;&gt;0,CONCATENATE(UPPER(MID(FAG[[#This Row],[NOMBRE]],1,1)),LOWER(RIGHT(FAG[[#This Row],[NOMBRE]],LEN(FAG[[#This Row],[NOMBRE]])-1)))," ")</f>
        <v>Jon</v>
      </c>
      <c r="D36" s="5" t="str">
        <f>IF(INSC[[#This Row],[Dorsal]]&lt;&gt;0,UPPER(FAG[[#This Row],[APELLIDOS]])," ")</f>
        <v xml:space="preserve">OTEGUI REDONDO </v>
      </c>
      <c r="E36" s="14">
        <f>IF(INSC[[#This Row],[Dorsal]]&lt;&gt;0,YEAR(FAG[[#This Row],[FECHA NACIMIENTO]])," ")</f>
        <v>2009</v>
      </c>
      <c r="F36" s="5" t="str">
        <f>IF(INSC[[#This Row],[Dorsal]]&lt;&gt;0,IF(FAG[[#This Row],[GÉNERO]]="Hombre","M","F")," ")</f>
        <v>M</v>
      </c>
      <c r="G36" s="5" t="str">
        <f>IF(INSC[[#This Row],[Dorsal]]&lt;&gt;0,IF(INSC[[#This Row],[Año]]&lt;= 1987,"V",VLOOKUP(INSC[[#This Row],[Año]],Categorias[[#All],[Año Desde]:[Años]],2,FALSE))," ")</f>
        <v>C</v>
      </c>
      <c r="H36" s="5" t="str">
        <f>IF(INSC[[#This Row],[Dorsal]]&lt;&gt;0,FAG[[#This Row],[CLUB]]," ")</f>
        <v xml:space="preserve">Atlético San Sebastián </v>
      </c>
    </row>
    <row r="37" spans="2:8" x14ac:dyDescent="0.25">
      <c r="B37" s="4">
        <f>FAG[[#This Row],[DORSAL]]</f>
        <v>36</v>
      </c>
      <c r="C37" s="5" t="str">
        <f>IF(INSC[[#This Row],[Dorsal]]&lt;&gt;0,CONCATENATE(UPPER(MID(FAG[[#This Row],[NOMBRE]],1,1)),LOWER(RIGHT(FAG[[#This Row],[NOMBRE]],LEN(FAG[[#This Row],[NOMBRE]])-1)))," ")</f>
        <v>Mario</v>
      </c>
      <c r="D37" s="5" t="str">
        <f>IF(INSC[[#This Row],[Dorsal]]&lt;&gt;0,UPPER(FAG[[#This Row],[APELLIDOS]])," ")</f>
        <v>DEL TESO</v>
      </c>
      <c r="E37" s="14">
        <f>IF(INSC[[#This Row],[Dorsal]]&lt;&gt;0,YEAR(FAG[[#This Row],[FECHA NACIMIENTO]])," ")</f>
        <v>2009</v>
      </c>
      <c r="F37" s="5" t="str">
        <f>IF(INSC[[#This Row],[Dorsal]]&lt;&gt;0,IF(FAG[[#This Row],[GÉNERO]]="Hombre","M","F")," ")</f>
        <v>M</v>
      </c>
      <c r="G37" s="5" t="str">
        <f>IF(INSC[[#This Row],[Dorsal]]&lt;&gt;0,IF(INSC[[#This Row],[Año]]&lt;= 1987,"V",VLOOKUP(INSC[[#This Row],[Año]],Categorias[[#All],[Año Desde]:[Años]],2,FALSE))," ")</f>
        <v>C</v>
      </c>
      <c r="H37" s="5" t="str">
        <f>IF(INSC[[#This Row],[Dorsal]]&lt;&gt;0,FAG[[#This Row],[CLUB]]," ")</f>
        <v xml:space="preserve">Atlético San Sebastián </v>
      </c>
    </row>
    <row r="38" spans="2:8" x14ac:dyDescent="0.25">
      <c r="B38" s="4">
        <f>FAG[[#This Row],[DORSAL]]</f>
        <v>37</v>
      </c>
      <c r="C38" s="5" t="str">
        <f>IF(INSC[[#This Row],[Dorsal]]&lt;&gt;0,CONCATENATE(UPPER(MID(FAG[[#This Row],[NOMBRE]],1,1)),LOWER(RIGHT(FAG[[#This Row],[NOMBRE]],LEN(FAG[[#This Row],[NOMBRE]])-1)))," ")</f>
        <v>Eric</v>
      </c>
      <c r="D38" s="5" t="str">
        <f>IF(INSC[[#This Row],[Dorsal]]&lt;&gt;0,UPPER(FAG[[#This Row],[APELLIDOS]])," ")</f>
        <v>LAIN</v>
      </c>
      <c r="E38" s="14">
        <f>IF(INSC[[#This Row],[Dorsal]]&lt;&gt;0,YEAR(FAG[[#This Row],[FECHA NACIMIENTO]])," ")</f>
        <v>2009</v>
      </c>
      <c r="F38" s="5" t="str">
        <f>IF(INSC[[#This Row],[Dorsal]]&lt;&gt;0,IF(FAG[[#This Row],[GÉNERO]]="Hombre","M","F")," ")</f>
        <v>M</v>
      </c>
      <c r="G38" s="5" t="str">
        <f>IF(INSC[[#This Row],[Dorsal]]&lt;&gt;0,IF(INSC[[#This Row],[Año]]&lt;= 1987,"V",VLOOKUP(INSC[[#This Row],[Año]],Categorias[[#All],[Año Desde]:[Años]],2,FALSE))," ")</f>
        <v>C</v>
      </c>
      <c r="H38" s="5" t="str">
        <f>IF(INSC[[#This Row],[Dorsal]]&lt;&gt;0,FAG[[#This Row],[CLUB]]," ")</f>
        <v xml:space="preserve">Atlético San Sebastián </v>
      </c>
    </row>
    <row r="39" spans="2:8" ht="16.5" customHeight="1" x14ac:dyDescent="0.25">
      <c r="B39" s="4">
        <f>FAG[[#This Row],[DORSAL]]</f>
        <v>38</v>
      </c>
      <c r="C39" s="5" t="str">
        <f>IF(INSC[[#This Row],[Dorsal]]&lt;&gt;0,CONCATENATE(UPPER(MID(FAG[[#This Row],[NOMBRE]],1,1)),LOWER(RIGHT(FAG[[#This Row],[NOMBRE]],LEN(FAG[[#This Row],[NOMBRE]])-1)))," ")</f>
        <v>Jara</v>
      </c>
      <c r="D39" s="5" t="str">
        <f>IF(INSC[[#This Row],[Dorsal]]&lt;&gt;0,UPPER(FAG[[#This Row],[APELLIDOS]])," ")</f>
        <v>GUERRERO AZPEITIA</v>
      </c>
      <c r="E39" s="14">
        <f>IF(INSC[[#This Row],[Dorsal]]&lt;&gt;0,YEAR(FAG[[#This Row],[FECHA NACIMIENTO]])," ")</f>
        <v>2007</v>
      </c>
      <c r="F39" s="5" t="str">
        <f>IF(INSC[[#This Row],[Dorsal]]&lt;&gt;0,IF(FAG[[#This Row],[GÉNERO]]="Hombre","M","F")," ")</f>
        <v>F</v>
      </c>
      <c r="G39" s="5" t="str">
        <f>IF(INSC[[#This Row],[Dorsal]]&lt;&gt;0,IF(INSC[[#This Row],[Año]]&lt;= 1987,"V",VLOOKUP(INSC[[#This Row],[Año]],Categorias[[#All],[Año Desde]:[Años]],2,FALSE))," ")</f>
        <v>JV</v>
      </c>
      <c r="H39" s="5" t="str">
        <f>IF(INSC[[#This Row],[Dorsal]]&lt;&gt;0,FAG[[#This Row],[CLUB]]," ")</f>
        <v xml:space="preserve">Atlético San Sebastián </v>
      </c>
    </row>
    <row r="40" spans="2:8" x14ac:dyDescent="0.25">
      <c r="B40" s="4">
        <f>FAG[[#This Row],[DORSAL]]</f>
        <v>39</v>
      </c>
      <c r="C40" s="5" t="str">
        <f>IF(INSC[[#This Row],[Dorsal]]&lt;&gt;0,CONCATENATE(UPPER(MID(FAG[[#This Row],[NOMBRE]],1,1)),LOWER(RIGHT(FAG[[#This Row],[NOMBRE]],LEN(FAG[[#This Row],[NOMBRE]])-1)))," ")</f>
        <v>Nerea</v>
      </c>
      <c r="D40" s="5" t="str">
        <f>IF(INSC[[#This Row],[Dorsal]]&lt;&gt;0,UPPER(FAG[[#This Row],[APELLIDOS]])," ")</f>
        <v>ORBEGOZO SAGARZAZU</v>
      </c>
      <c r="E40" s="14">
        <f>IF(INSC[[#This Row],[Dorsal]]&lt;&gt;0,YEAR(FAG[[#This Row],[FECHA NACIMIENTO]])," ")</f>
        <v>2006</v>
      </c>
      <c r="F40" s="5" t="str">
        <f>IF(INSC[[#This Row],[Dorsal]]&lt;&gt;0,IF(FAG[[#This Row],[GÉNERO]]="Hombre","M","F")," ")</f>
        <v>F</v>
      </c>
      <c r="G40" s="5" t="str">
        <f>IF(INSC[[#This Row],[Dorsal]]&lt;&gt;0,IF(INSC[[#This Row],[Año]]&lt;= 1987,"V",VLOOKUP(INSC[[#This Row],[Año]],Categorias[[#All],[Año Desde]:[Años]],2,FALSE))," ")</f>
        <v>JV</v>
      </c>
      <c r="H40" s="5" t="str">
        <f>IF(INSC[[#This Row],[Dorsal]]&lt;&gt;0,FAG[[#This Row],[CLUB]]," ")</f>
        <v xml:space="preserve">Atlético San Sebastián </v>
      </c>
    </row>
    <row r="41" spans="2:8" x14ac:dyDescent="0.25">
      <c r="B41" s="4">
        <f>FAG[[#This Row],[DORSAL]]</f>
        <v>40</v>
      </c>
      <c r="C41" s="5" t="str">
        <f>IF(INSC[[#This Row],[Dorsal]]&lt;&gt;0,CONCATENATE(UPPER(MID(FAG[[#This Row],[NOMBRE]],1,1)),LOWER(RIGHT(FAG[[#This Row],[NOMBRE]],LEN(FAG[[#This Row],[NOMBRE]])-1)))," ")</f>
        <v>Irati</v>
      </c>
      <c r="D41" s="5" t="str">
        <f>IF(INSC[[#This Row],[Dorsal]]&lt;&gt;0,UPPER(FAG[[#This Row],[APELLIDOS]])," ")</f>
        <v>SISTIAGA SANTAMARIA</v>
      </c>
      <c r="E41" s="14">
        <f>IF(INSC[[#This Row],[Dorsal]]&lt;&gt;0,YEAR(FAG[[#This Row],[FECHA NACIMIENTO]])," ")</f>
        <v>2009</v>
      </c>
      <c r="F41" s="5" t="str">
        <f>IF(INSC[[#This Row],[Dorsal]]&lt;&gt;0,IF(FAG[[#This Row],[GÉNERO]]="Hombre","M","F")," ")</f>
        <v>F</v>
      </c>
      <c r="G41" s="5" t="str">
        <f>IF(INSC[[#This Row],[Dorsal]]&lt;&gt;0,IF(INSC[[#This Row],[Año]]&lt;= 1987,"V",VLOOKUP(INSC[[#This Row],[Año]],Categorias[[#All],[Año Desde]:[Años]],2,FALSE))," ")</f>
        <v>C</v>
      </c>
      <c r="H41" s="5" t="str">
        <f>IF(INSC[[#This Row],[Dorsal]]&lt;&gt;0,FAG[[#This Row],[CLUB]]," ")</f>
        <v xml:space="preserve">Atlético San Sebastián </v>
      </c>
    </row>
    <row r="42" spans="2:8" x14ac:dyDescent="0.25">
      <c r="B42" s="4">
        <f>FAG[[#This Row],[DORSAL]]</f>
        <v>41</v>
      </c>
      <c r="C42" s="5" t="str">
        <f>IF(INSC[[#This Row],[Dorsal]]&lt;&gt;0,CONCATENATE(UPPER(MID(FAG[[#This Row],[NOMBRE]],1,1)),LOWER(RIGHT(FAG[[#This Row],[NOMBRE]],LEN(FAG[[#This Row],[NOMBRE]])-1)))," ")</f>
        <v>Iñigo</v>
      </c>
      <c r="D42" s="5" t="str">
        <f>IF(INSC[[#This Row],[Dorsal]]&lt;&gt;0,UPPER(FAG[[#This Row],[APELLIDOS]])," ")</f>
        <v>LERTXUNDI</v>
      </c>
      <c r="E42" s="14">
        <f>IF(INSC[[#This Row],[Dorsal]]&lt;&gt;0,YEAR(FAG[[#This Row],[FECHA NACIMIENTO]])," ")</f>
        <v>2009</v>
      </c>
      <c r="F42" s="5" t="str">
        <f>IF(INSC[[#This Row],[Dorsal]]&lt;&gt;0,IF(FAG[[#This Row],[GÉNERO]]="Hombre","M","F")," ")</f>
        <v>M</v>
      </c>
      <c r="G42" s="5" t="str">
        <f>IF(INSC[[#This Row],[Dorsal]]&lt;&gt;0,IF(INSC[[#This Row],[Año]]&lt;= 1987,"V",VLOOKUP(INSC[[#This Row],[Año]],Categorias[[#All],[Año Desde]:[Años]],2,FALSE))," ")</f>
        <v>C</v>
      </c>
      <c r="H42" s="5" t="str">
        <f>IF(INSC[[#This Row],[Dorsal]]&lt;&gt;0,FAG[[#This Row],[CLUB]]," ")</f>
        <v>Zumeatarra Kirol Taldea</v>
      </c>
    </row>
    <row r="43" spans="2:8" x14ac:dyDescent="0.25">
      <c r="B43" s="4">
        <f>FAG[[#This Row],[DORSAL]]</f>
        <v>42</v>
      </c>
      <c r="C43" s="5" t="str">
        <f>IF(INSC[[#This Row],[Dorsal]]&lt;&gt;0,CONCATENATE(UPPER(MID(FAG[[#This Row],[NOMBRE]],1,1)),LOWER(RIGHT(FAG[[#This Row],[NOMBRE]],LEN(FAG[[#This Row],[NOMBRE]])-1)))," ")</f>
        <v>Enaitz</v>
      </c>
      <c r="D43" s="5" t="str">
        <f>IF(INSC[[#This Row],[Dorsal]]&lt;&gt;0,UPPER(FAG[[#This Row],[APELLIDOS]])," ")</f>
        <v>AGIRRE</v>
      </c>
      <c r="E43" s="14">
        <f>IF(INSC[[#This Row],[Dorsal]]&lt;&gt;0,YEAR(FAG[[#This Row],[FECHA NACIMIENTO]])," ")</f>
        <v>2009</v>
      </c>
      <c r="F43" s="5" t="str">
        <f>IF(INSC[[#This Row],[Dorsal]]&lt;&gt;0,IF(FAG[[#This Row],[GÉNERO]]="Hombre","M","F")," ")</f>
        <v>M</v>
      </c>
      <c r="G43" s="5" t="str">
        <f>IF(INSC[[#This Row],[Dorsal]]&lt;&gt;0,IF(INSC[[#This Row],[Año]]&lt;= 1987,"V",VLOOKUP(INSC[[#This Row],[Año]],Categorias[[#All],[Año Desde]:[Años]],2,FALSE))," ")</f>
        <v>C</v>
      </c>
      <c r="H43" s="5" t="str">
        <f>IF(INSC[[#This Row],[Dorsal]]&lt;&gt;0,FAG[[#This Row],[CLUB]]," ")</f>
        <v>Zumeatarra Kirol Taldea</v>
      </c>
    </row>
    <row r="44" spans="2:8" x14ac:dyDescent="0.25">
      <c r="B44" s="4">
        <f>FAG[[#This Row],[DORSAL]]</f>
        <v>43</v>
      </c>
      <c r="C44" s="5" t="str">
        <f>IF(INSC[[#This Row],[Dorsal]]&lt;&gt;0,CONCATENATE(UPPER(MID(FAG[[#This Row],[NOMBRE]],1,1)),LOWER(RIGHT(FAG[[#This Row],[NOMBRE]],LEN(FAG[[#This Row],[NOMBRE]])-1)))," ")</f>
        <v xml:space="preserve">Aimar </v>
      </c>
      <c r="D44" s="5" t="str">
        <f>IF(INSC[[#This Row],[Dorsal]]&lt;&gt;0,UPPER(FAG[[#This Row],[APELLIDOS]])," ")</f>
        <v>OLIDEN LIZARRIBAR</v>
      </c>
      <c r="E44" s="14">
        <f>IF(INSC[[#This Row],[Dorsal]]&lt;&gt;0,YEAR(FAG[[#This Row],[FECHA NACIMIENTO]])," ")</f>
        <v>2006</v>
      </c>
      <c r="F44" s="5" t="str">
        <f>IF(INSC[[#This Row],[Dorsal]]&lt;&gt;0,IF(FAG[[#This Row],[GÉNERO]]="Hombre","M","F")," ")</f>
        <v>M</v>
      </c>
      <c r="G44" s="5" t="str">
        <f>IF(INSC[[#This Row],[Dorsal]]&lt;&gt;0,IF(INSC[[#This Row],[Año]]&lt;= 1987,"V",VLOOKUP(INSC[[#This Row],[Año]],Categorias[[#All],[Año Desde]:[Años]],2,FALSE))," ")</f>
        <v>JV</v>
      </c>
      <c r="H44" s="5" t="str">
        <f>IF(INSC[[#This Row],[Dorsal]]&lt;&gt;0,FAG[[#This Row],[CLUB]]," ")</f>
        <v>Yepa Triatloi Kluba</v>
      </c>
    </row>
    <row r="45" spans="2:8" x14ac:dyDescent="0.25">
      <c r="B45" s="4">
        <f>FAG[[#This Row],[DORSAL]]</f>
        <v>44</v>
      </c>
      <c r="C45" s="5" t="str">
        <f>IF(INSC[[#This Row],[Dorsal]]&lt;&gt;0,CONCATENATE(UPPER(MID(FAG[[#This Row],[NOMBRE]],1,1)),LOWER(RIGHT(FAG[[#This Row],[NOMBRE]],LEN(FAG[[#This Row],[NOMBRE]])-1)))," ")</f>
        <v>Daniel</v>
      </c>
      <c r="D45" s="5" t="str">
        <f>IF(INSC[[#This Row],[Dorsal]]&lt;&gt;0,UPPER(FAG[[#This Row],[APELLIDOS]])," ")</f>
        <v>NIETO MARTIN</v>
      </c>
      <c r="E45" s="14">
        <f>IF(INSC[[#This Row],[Dorsal]]&lt;&gt;0,YEAR(FAG[[#This Row],[FECHA NACIMIENTO]])," ")</f>
        <v>1984</v>
      </c>
      <c r="F45" s="5" t="str">
        <f>IF(INSC[[#This Row],[Dorsal]]&lt;&gt;0,IF(FAG[[#This Row],[GÉNERO]]="Hombre","M","F")," ")</f>
        <v>M</v>
      </c>
      <c r="G45" s="5" t="str">
        <f>IF(INSC[[#This Row],[Dorsal]]&lt;&gt;0,IF(INSC[[#This Row],[Año]]&lt;= 1987,"V",VLOOKUP(INSC[[#This Row],[Año]],Categorias[[#All],[Año Desde]:[Años]],2,FALSE))," ")</f>
        <v>V</v>
      </c>
      <c r="H45" s="5" t="str">
        <f>IF(INSC[[#This Row],[Dorsal]]&lt;&gt;0,FAG[[#This Row],[CLUB]]," ")</f>
        <v>Independiente</v>
      </c>
    </row>
    <row r="46" spans="2:8" x14ac:dyDescent="0.25">
      <c r="B46" s="4">
        <f>FAG[[#This Row],[DORSAL]]</f>
        <v>45</v>
      </c>
      <c r="C46" s="5" t="str">
        <f>IF(INSC[[#This Row],[Dorsal]]&lt;&gt;0,CONCATENATE(UPPER(MID(FAG[[#This Row],[NOMBRE]],1,1)),LOWER(RIGHT(FAG[[#This Row],[NOMBRE]],LEN(FAG[[#This Row],[NOMBRE]])-1)))," ")</f>
        <v>Juan carlos</v>
      </c>
      <c r="D46" s="5" t="str">
        <f>IF(INSC[[#This Row],[Dorsal]]&lt;&gt;0,UPPER(FAG[[#This Row],[APELLIDOS]])," ")</f>
        <v>SAN JUAN ALONSO</v>
      </c>
      <c r="E46" s="14">
        <f>IF(INSC[[#This Row],[Dorsal]]&lt;&gt;0,YEAR(FAG[[#This Row],[FECHA NACIMIENTO]])," ")</f>
        <v>1959</v>
      </c>
      <c r="F46" s="5" t="str">
        <f>IF(INSC[[#This Row],[Dorsal]]&lt;&gt;0,IF(FAG[[#This Row],[GÉNERO]]="Hombre","M","F")," ")</f>
        <v>M</v>
      </c>
      <c r="G46" s="5" t="str">
        <f>IF(INSC[[#This Row],[Dorsal]]&lt;&gt;0,IF(INSC[[#This Row],[Año]]&lt;= 1987,"V",VLOOKUP(INSC[[#This Row],[Año]],Categorias[[#All],[Año Desde]:[Años]],2,FALSE))," ")</f>
        <v>V</v>
      </c>
      <c r="H46" s="5" t="str">
        <f>IF(INSC[[#This Row],[Dorsal]]&lt;&gt;0,FAG[[#This Row],[CLUB]]," ")</f>
        <v>Independiente</v>
      </c>
    </row>
    <row r="47" spans="2:8" x14ac:dyDescent="0.25">
      <c r="B47" s="4">
        <f>FAG[[#This Row],[DORSAL]]</f>
        <v>46</v>
      </c>
      <c r="C47" s="5" t="str">
        <f>IF(INSC[[#This Row],[Dorsal]]&lt;&gt;0,CONCATENATE(UPPER(MID(FAG[[#This Row],[NOMBRE]],1,1)),LOWER(RIGHT(FAG[[#This Row],[NOMBRE]],LEN(FAG[[#This Row],[NOMBRE]])-1)))," ")</f>
        <v>Ibon</v>
      </c>
      <c r="D47" s="5" t="str">
        <f>IF(INSC[[#This Row],[Dorsal]]&lt;&gt;0,UPPER(FAG[[#This Row],[APELLIDOS]])," ")</f>
        <v>GARMENDIA ANSOLA</v>
      </c>
      <c r="E47" s="14">
        <f>IF(INSC[[#This Row],[Dorsal]]&lt;&gt;0,YEAR(FAG[[#This Row],[FECHA NACIMIENTO]])," ")</f>
        <v>1992</v>
      </c>
      <c r="F47" s="5" t="str">
        <f>IF(INSC[[#This Row],[Dorsal]]&lt;&gt;0,IF(FAG[[#This Row],[GÉNERO]]="Hombre","M","F")," ")</f>
        <v>M</v>
      </c>
      <c r="G47" s="5" t="str">
        <f>IF(INSC[[#This Row],[Dorsal]]&lt;&gt;0,IF(INSC[[#This Row],[Año]]&lt;= 1987,"V",VLOOKUP(INSC[[#This Row],[Año]],Categorias[[#All],[Año Desde]:[Años]],2,FALSE))," ")</f>
        <v>S</v>
      </c>
      <c r="H47" s="5" t="str">
        <f>IF(INSC[[#This Row],[Dorsal]]&lt;&gt;0,FAG[[#This Row],[CLUB]]," ")</f>
        <v>Independiente</v>
      </c>
    </row>
    <row r="48" spans="2:8" x14ac:dyDescent="0.25">
      <c r="B48" s="4">
        <f>FAG[[#This Row],[DORSAL]]</f>
        <v>47</v>
      </c>
      <c r="C48" s="5" t="str">
        <f>IF(INSC[[#This Row],[Dorsal]]&lt;&gt;0,CONCATENATE(UPPER(MID(FAG[[#This Row],[NOMBRE]],1,1)),LOWER(RIGHT(FAG[[#This Row],[NOMBRE]],LEN(FAG[[#This Row],[NOMBRE]])-1)))," ")</f>
        <v>Ane</v>
      </c>
      <c r="D48" s="5" t="str">
        <f>IF(INSC[[#This Row],[Dorsal]]&lt;&gt;0,UPPER(FAG[[#This Row],[APELLIDOS]])," ")</f>
        <v>OLAZABAL ITURRALDE</v>
      </c>
      <c r="E48" s="14">
        <f>IF(INSC[[#This Row],[Dorsal]]&lt;&gt;0,YEAR(FAG[[#This Row],[FECHA NACIMIENTO]])," ")</f>
        <v>1992</v>
      </c>
      <c r="F48" s="5" t="str">
        <f>IF(INSC[[#This Row],[Dorsal]]&lt;&gt;0,IF(FAG[[#This Row],[GÉNERO]]="Hombre","M","F")," ")</f>
        <v>F</v>
      </c>
      <c r="G48" s="5" t="str">
        <f>IF(INSC[[#This Row],[Dorsal]]&lt;&gt;0,IF(INSC[[#This Row],[Año]]&lt;= 1987,"V",VLOOKUP(INSC[[#This Row],[Año]],Categorias[[#All],[Año Desde]:[Años]],2,FALSE))," ")</f>
        <v>S</v>
      </c>
      <c r="H48" s="5" t="str">
        <f>IF(INSC[[#This Row],[Dorsal]]&lt;&gt;0,FAG[[#This Row],[CLUB]]," ")</f>
        <v>Independiente</v>
      </c>
    </row>
    <row r="49" spans="2:8" x14ac:dyDescent="0.25">
      <c r="B49" s="4">
        <f>FAG[[#This Row],[DORSAL]]</f>
        <v>48</v>
      </c>
      <c r="C49" s="5" t="str">
        <f>IF(INSC[[#This Row],[Dorsal]]&lt;&gt;0,CONCATENATE(UPPER(MID(FAG[[#This Row],[NOMBRE]],1,1)),LOWER(RIGHT(FAG[[#This Row],[NOMBRE]],LEN(FAG[[#This Row],[NOMBRE]])-1)))," ")</f>
        <v>Iñaki</v>
      </c>
      <c r="D49" s="5" t="str">
        <f>IF(INSC[[#This Row],[Dorsal]]&lt;&gt;0,UPPER(FAG[[#This Row],[APELLIDOS]])," ")</f>
        <v>MAIZ URANGA</v>
      </c>
      <c r="E49" s="14">
        <f>IF(INSC[[#This Row],[Dorsal]]&lt;&gt;0,YEAR(FAG[[#This Row],[FECHA NACIMIENTO]])," ")</f>
        <v>1996</v>
      </c>
      <c r="F49" s="5" t="str">
        <f>IF(INSC[[#This Row],[Dorsal]]&lt;&gt;0,IF(FAG[[#This Row],[GÉNERO]]="Hombre","M","F")," ")</f>
        <v>M</v>
      </c>
      <c r="G49" s="5" t="str">
        <f>IF(INSC[[#This Row],[Dorsal]]&lt;&gt;0,IF(INSC[[#This Row],[Año]]&lt;= 1987,"V",VLOOKUP(INSC[[#This Row],[Año]],Categorias[[#All],[Año Desde]:[Años]],2,FALSE))," ")</f>
        <v>S</v>
      </c>
      <c r="H49" s="5" t="str">
        <f>IF(INSC[[#This Row],[Dorsal]]&lt;&gt;0,FAG[[#This Row],[CLUB]]," ")</f>
        <v>Independiente</v>
      </c>
    </row>
    <row r="50" spans="2:8" x14ac:dyDescent="0.25">
      <c r="B50" s="4">
        <f>FAG[[#This Row],[DORSAL]]</f>
        <v>49</v>
      </c>
      <c r="C50" s="5" t="str">
        <f>IF(INSC[[#This Row],[Dorsal]]&lt;&gt;0,CONCATENATE(UPPER(MID(FAG[[#This Row],[NOMBRE]],1,1)),LOWER(RIGHT(FAG[[#This Row],[NOMBRE]],LEN(FAG[[#This Row],[NOMBRE]])-1)))," ")</f>
        <v>Patricia</v>
      </c>
      <c r="D50" s="5" t="str">
        <f>IF(INSC[[#This Row],[Dorsal]]&lt;&gt;0,UPPER(FAG[[#This Row],[APELLIDOS]])," ")</f>
        <v>MARTIN DEL GUAYO</v>
      </c>
      <c r="E50" s="14">
        <f>IF(INSC[[#This Row],[Dorsal]]&lt;&gt;0,YEAR(FAG[[#This Row],[FECHA NACIMIENTO]])," ")</f>
        <v>1981</v>
      </c>
      <c r="F50" s="5" t="str">
        <f>IF(INSC[[#This Row],[Dorsal]]&lt;&gt;0,IF(FAG[[#This Row],[GÉNERO]]="Hombre","M","F")," ")</f>
        <v>F</v>
      </c>
      <c r="G50" s="5" t="str">
        <f>IF(INSC[[#This Row],[Dorsal]]&lt;&gt;0,IF(INSC[[#This Row],[Año]]&lt;= 1987,"V",VLOOKUP(INSC[[#This Row],[Año]],Categorias[[#All],[Año Desde]:[Años]],2,FALSE))," ")</f>
        <v>V</v>
      </c>
      <c r="H50" s="5" t="str">
        <f>IF(INSC[[#This Row],[Dorsal]]&lt;&gt;0,FAG[[#This Row],[CLUB]]," ")</f>
        <v>Thames Valley Harriers</v>
      </c>
    </row>
    <row r="51" spans="2:8" x14ac:dyDescent="0.25">
      <c r="B51" s="4">
        <f>FAG[[#This Row],[DORSAL]]</f>
        <v>50</v>
      </c>
      <c r="C51" s="5" t="str">
        <f>IF(INSC[[#This Row],[Dorsal]]&lt;&gt;0,CONCATENATE(UPPER(MID(FAG[[#This Row],[NOMBRE]],1,1)),LOWER(RIGHT(FAG[[#This Row],[NOMBRE]],LEN(FAG[[#This Row],[NOMBRE]])-1)))," ")</f>
        <v>Borja</v>
      </c>
      <c r="D51" s="5" t="str">
        <f>IF(INSC[[#This Row],[Dorsal]]&lt;&gt;0,UPPER(FAG[[#This Row],[APELLIDOS]])," ")</f>
        <v>LOMBA SORRONDEGUI</v>
      </c>
      <c r="E51" s="14">
        <f>IF(INSC[[#This Row],[Dorsal]]&lt;&gt;0,YEAR(FAG[[#This Row],[FECHA NACIMIENTO]])," ")</f>
        <v>1981</v>
      </c>
      <c r="F51" s="5" t="str">
        <f>IF(INSC[[#This Row],[Dorsal]]&lt;&gt;0,IF(FAG[[#This Row],[GÉNERO]]="Hombre","M","F")," ")</f>
        <v>M</v>
      </c>
      <c r="G51" s="5" t="str">
        <f>IF(INSC[[#This Row],[Dorsal]]&lt;&gt;0,IF(INSC[[#This Row],[Año]]&lt;= 1987,"V",VLOOKUP(INSC[[#This Row],[Año]],Categorias[[#All],[Año Desde]:[Años]],2,FALSE))," ")</f>
        <v>V</v>
      </c>
      <c r="H51" s="5" t="str">
        <f>IF(INSC[[#This Row],[Dorsal]]&lt;&gt;0,FAG[[#This Row],[CLUB]]," ")</f>
        <v>Independiente</v>
      </c>
    </row>
    <row r="52" spans="2:8" x14ac:dyDescent="0.25">
      <c r="B52" s="4">
        <f>FAG[[#This Row],[DORSAL]]</f>
        <v>51</v>
      </c>
      <c r="C52" s="5" t="str">
        <f>IF(INSC[[#This Row],[Dorsal]]&lt;&gt;0,CONCATENATE(UPPER(MID(FAG[[#This Row],[NOMBRE]],1,1)),LOWER(RIGHT(FAG[[#This Row],[NOMBRE]],LEN(FAG[[#This Row],[NOMBRE]])-1)))," ")</f>
        <v>Alvaro</v>
      </c>
      <c r="D52" s="5" t="str">
        <f>IF(INSC[[#This Row],[Dorsal]]&lt;&gt;0,UPPER(FAG[[#This Row],[APELLIDOS]])," ")</f>
        <v>AZPEITIA MONTES</v>
      </c>
      <c r="E52" s="14">
        <f>IF(INSC[[#This Row],[Dorsal]]&lt;&gt;0,YEAR(FAG[[#This Row],[FECHA NACIMIENTO]])," ")</f>
        <v>1999</v>
      </c>
      <c r="F52" s="5" t="str">
        <f>IF(INSC[[#This Row],[Dorsal]]&lt;&gt;0,IF(FAG[[#This Row],[GÉNERO]]="Hombre","M","F")," ")</f>
        <v>M</v>
      </c>
      <c r="G52" s="5" t="str">
        <f>IF(INSC[[#This Row],[Dorsal]]&lt;&gt;0,IF(INSC[[#This Row],[Año]]&lt;= 1987,"V",VLOOKUP(INSC[[#This Row],[Año]],Categorias[[#All],[Año Desde]:[Años]],2,FALSE))," ")</f>
        <v>S</v>
      </c>
      <c r="H52" s="5" t="str">
        <f>IF(INSC[[#This Row],[Dorsal]]&lt;&gt;0,FAG[[#This Row],[CLUB]]," ")</f>
        <v>Independiente</v>
      </c>
    </row>
    <row r="53" spans="2:8" ht="18" customHeight="1" x14ac:dyDescent="0.25">
      <c r="B53" s="4">
        <f>FAG[[#This Row],[DORSAL]]</f>
        <v>52</v>
      </c>
      <c r="C53" s="5" t="str">
        <f>IF(INSC[[#This Row],[Dorsal]]&lt;&gt;0,CONCATENATE(UPPER(MID(FAG[[#This Row],[NOMBRE]],1,1)),LOWER(RIGHT(FAG[[#This Row],[NOMBRE]],LEN(FAG[[#This Row],[NOMBRE]])-1)))," ")</f>
        <v>Ion</v>
      </c>
      <c r="D53" s="5" t="str">
        <f>IF(INSC[[#This Row],[Dorsal]]&lt;&gt;0,UPPER(FAG[[#This Row],[APELLIDOS]])," ")</f>
        <v>ILARRAZ PALACIOS</v>
      </c>
      <c r="E53" s="14">
        <f>IF(INSC[[#This Row],[Dorsal]]&lt;&gt;0,YEAR(FAG[[#This Row],[FECHA NACIMIENTO]])," ")</f>
        <v>1969</v>
      </c>
      <c r="F53" s="5" t="str">
        <f>IF(INSC[[#This Row],[Dorsal]]&lt;&gt;0,IF(FAG[[#This Row],[GÉNERO]]="Hombre","M","F")," ")</f>
        <v>M</v>
      </c>
      <c r="G53" s="5" t="str">
        <f>IF(INSC[[#This Row],[Dorsal]]&lt;&gt;0,IF(INSC[[#This Row],[Año]]&lt;= 1987,"V",VLOOKUP(INSC[[#This Row],[Año]],Categorias[[#All],[Año Desde]:[Años]],2,FALSE))," ")</f>
        <v>V</v>
      </c>
      <c r="H53" s="5" t="str">
        <f>IF(INSC[[#This Row],[Dorsal]]&lt;&gt;0,FAG[[#This Row],[CLUB]]," ")</f>
        <v>Independiente</v>
      </c>
    </row>
    <row r="54" spans="2:8" x14ac:dyDescent="0.25">
      <c r="B54" s="4">
        <f>FAG[[#This Row],[DORSAL]]</f>
        <v>53</v>
      </c>
      <c r="C54" s="5" t="str">
        <f>IF(INSC[[#This Row],[Dorsal]]&lt;&gt;0,CONCATENATE(UPPER(MID(FAG[[#This Row],[NOMBRE]],1,1)),LOWER(RIGHT(FAG[[#This Row],[NOMBRE]],LEN(FAG[[#This Row],[NOMBRE]])-1)))," ")</f>
        <v>Iban</v>
      </c>
      <c r="D54" s="5" t="str">
        <f>IF(INSC[[#This Row],[Dorsal]]&lt;&gt;0,UPPER(FAG[[#This Row],[APELLIDOS]])," ")</f>
        <v>URANGA</v>
      </c>
      <c r="E54" s="14">
        <f>IF(INSC[[#This Row],[Dorsal]]&lt;&gt;0,YEAR(FAG[[#This Row],[FECHA NACIMIENTO]])," ")</f>
        <v>1989</v>
      </c>
      <c r="F54" s="5" t="str">
        <f>IF(INSC[[#This Row],[Dorsal]]&lt;&gt;0,IF(FAG[[#This Row],[GÉNERO]]="Hombre","M","F")," ")</f>
        <v>M</v>
      </c>
      <c r="G54" s="5" t="str">
        <f>IF(INSC[[#This Row],[Dorsal]]&lt;&gt;0,IF(INSC[[#This Row],[Año]]&lt;= 1987,"V",VLOOKUP(INSC[[#This Row],[Año]],Categorias[[#All],[Año Desde]:[Años]],2,FALSE))," ")</f>
        <v>S</v>
      </c>
      <c r="H54" s="5" t="str">
        <f>IF(INSC[[#This Row],[Dorsal]]&lt;&gt;0,FAG[[#This Row],[CLUB]]," ")</f>
        <v>Independiente</v>
      </c>
    </row>
    <row r="55" spans="2:8" x14ac:dyDescent="0.25">
      <c r="B55" s="4">
        <f>FAG[[#This Row],[DORSAL]]</f>
        <v>54</v>
      </c>
      <c r="C55" s="5" t="str">
        <f>IF(INSC[[#This Row],[Dorsal]]&lt;&gt;0,CONCATENATE(UPPER(MID(FAG[[#This Row],[NOMBRE]],1,1)),LOWER(RIGHT(FAG[[#This Row],[NOMBRE]],LEN(FAG[[#This Row],[NOMBRE]])-1)))," ")</f>
        <v>Arantxa</v>
      </c>
      <c r="D55" s="5" t="str">
        <f>IF(INSC[[#This Row],[Dorsal]]&lt;&gt;0,UPPER(FAG[[#This Row],[APELLIDOS]])," ")</f>
        <v>ZAPATA ZAPATA</v>
      </c>
      <c r="E55" s="14">
        <f>IF(INSC[[#This Row],[Dorsal]]&lt;&gt;0,YEAR(FAG[[#This Row],[FECHA NACIMIENTO]])," ")</f>
        <v>1971</v>
      </c>
      <c r="F55" s="5" t="str">
        <f>IF(INSC[[#This Row],[Dorsal]]&lt;&gt;0,IF(FAG[[#This Row],[GÉNERO]]="Hombre","M","F")," ")</f>
        <v>F</v>
      </c>
      <c r="G55" s="5" t="str">
        <f>IF(INSC[[#This Row],[Dorsal]]&lt;&gt;0,IF(INSC[[#This Row],[Año]]&lt;= 1987,"V",VLOOKUP(INSC[[#This Row],[Año]],Categorias[[#All],[Año Desde]:[Años]],2,FALSE))," ")</f>
        <v>V</v>
      </c>
      <c r="H55" s="5" t="str">
        <f>IF(INSC[[#This Row],[Dorsal]]&lt;&gt;0,FAG[[#This Row],[CLUB]]," ")</f>
        <v>Triku</v>
      </c>
    </row>
    <row r="56" spans="2:8" x14ac:dyDescent="0.25">
      <c r="B56" s="4">
        <f>FAG[[#This Row],[DORSAL]]</f>
        <v>55</v>
      </c>
      <c r="C56" s="5" t="str">
        <f>IF(INSC[[#This Row],[Dorsal]]&lt;&gt;0,CONCATENATE(UPPER(MID(FAG[[#This Row],[NOMBRE]],1,1)),LOWER(RIGHT(FAG[[#This Row],[NOMBRE]],LEN(FAG[[#This Row],[NOMBRE]])-1)))," ")</f>
        <v>Ana</v>
      </c>
      <c r="D56" s="5" t="str">
        <f>IF(INSC[[#This Row],[Dorsal]]&lt;&gt;0,UPPER(FAG[[#This Row],[APELLIDOS]])," ")</f>
        <v>OLIVA HERREROS</v>
      </c>
      <c r="E56" s="14">
        <f>IF(INSC[[#This Row],[Dorsal]]&lt;&gt;0,YEAR(FAG[[#This Row],[FECHA NACIMIENTO]])," ")</f>
        <v>1973</v>
      </c>
      <c r="F56" s="5" t="str">
        <f>IF(INSC[[#This Row],[Dorsal]]&lt;&gt;0,IF(FAG[[#This Row],[GÉNERO]]="Hombre","M","F")," ")</f>
        <v>F</v>
      </c>
      <c r="G56" s="5" t="str">
        <f>IF(INSC[[#This Row],[Dorsal]]&lt;&gt;0,IF(INSC[[#This Row],[Año]]&lt;= 1987,"V",VLOOKUP(INSC[[#This Row],[Año]],Categorias[[#All],[Año Desde]:[Años]],2,FALSE))," ")</f>
        <v>V</v>
      </c>
      <c r="H56" s="5" t="str">
        <f>IF(INSC[[#This Row],[Dorsal]]&lt;&gt;0,FAG[[#This Row],[CLUB]]," ")</f>
        <v>Triku</v>
      </c>
    </row>
    <row r="57" spans="2:8" x14ac:dyDescent="0.25">
      <c r="B57" s="4">
        <f>FAG[[#This Row],[DORSAL]]</f>
        <v>56</v>
      </c>
      <c r="C57" s="5" t="str">
        <f>IF(INSC[[#This Row],[Dorsal]]&lt;&gt;0,CONCATENATE(UPPER(MID(FAG[[#This Row],[NOMBRE]],1,1)),LOWER(RIGHT(FAG[[#This Row],[NOMBRE]],LEN(FAG[[#This Row],[NOMBRE]])-1)))," ")</f>
        <v>Marina</v>
      </c>
      <c r="D57" s="5" t="str">
        <f>IF(INSC[[#This Row],[Dorsal]]&lt;&gt;0,UPPER(FAG[[#This Row],[APELLIDOS]])," ")</f>
        <v>CRESPO CRUZ</v>
      </c>
      <c r="E57" s="14">
        <f>IF(INSC[[#This Row],[Dorsal]]&lt;&gt;0,YEAR(FAG[[#This Row],[FECHA NACIMIENTO]])," ")</f>
        <v>1994</v>
      </c>
      <c r="F57" s="5" t="str">
        <f>IF(INSC[[#This Row],[Dorsal]]&lt;&gt;0,IF(FAG[[#This Row],[GÉNERO]]="Hombre","M","F")," ")</f>
        <v>F</v>
      </c>
      <c r="G57" s="5" t="str">
        <f>IF(INSC[[#This Row],[Dorsal]]&lt;&gt;0,IF(INSC[[#This Row],[Año]]&lt;= 1987,"V",VLOOKUP(INSC[[#This Row],[Año]],Categorias[[#All],[Año Desde]:[Años]],2,FALSE))," ")</f>
        <v>S</v>
      </c>
      <c r="H57" s="5" t="str">
        <f>IF(INSC[[#This Row],[Dorsal]]&lt;&gt;0,FAG[[#This Row],[CLUB]]," ")</f>
        <v>Independiente</v>
      </c>
    </row>
    <row r="58" spans="2:8" x14ac:dyDescent="0.25">
      <c r="B58" s="4">
        <f>FAG[[#This Row],[DORSAL]]</f>
        <v>57</v>
      </c>
      <c r="C58" s="5" t="str">
        <f>IF(INSC[[#This Row],[Dorsal]]&lt;&gt;0,CONCATENATE(UPPER(MID(FAG[[#This Row],[NOMBRE]],1,1)),LOWER(RIGHT(FAG[[#This Row],[NOMBRE]],LEN(FAG[[#This Row],[NOMBRE]])-1)))," ")</f>
        <v>Imanol</v>
      </c>
      <c r="D58" s="5" t="str">
        <f>IF(INSC[[#This Row],[Dorsal]]&lt;&gt;0,UPPER(FAG[[#This Row],[APELLIDOS]])," ")</f>
        <v>PÉREZ ARRIBAS</v>
      </c>
      <c r="E58" s="14">
        <f>IF(INSC[[#This Row],[Dorsal]]&lt;&gt;0,YEAR(FAG[[#This Row],[FECHA NACIMIENTO]])," ")</f>
        <v>1994</v>
      </c>
      <c r="F58" s="5" t="str">
        <f>IF(INSC[[#This Row],[Dorsal]]&lt;&gt;0,IF(FAG[[#This Row],[GÉNERO]]="Hombre","M","F")," ")</f>
        <v>M</v>
      </c>
      <c r="G58" s="5" t="str">
        <f>IF(INSC[[#This Row],[Dorsal]]&lt;&gt;0,IF(INSC[[#This Row],[Año]]&lt;= 1987,"V",VLOOKUP(INSC[[#This Row],[Año]],Categorias[[#All],[Año Desde]:[Años]],2,FALSE))," ")</f>
        <v>S</v>
      </c>
      <c r="H58" s="5" t="str">
        <f>IF(INSC[[#This Row],[Dorsal]]&lt;&gt;0,FAG[[#This Row],[CLUB]]," ")</f>
        <v>Independiente</v>
      </c>
    </row>
    <row r="59" spans="2:8" x14ac:dyDescent="0.25">
      <c r="B59" s="4">
        <f>FAG[[#This Row],[DORSAL]]</f>
        <v>58</v>
      </c>
      <c r="C59" s="5" t="str">
        <f>IF(INSC[[#This Row],[Dorsal]]&lt;&gt;0,CONCATENATE(UPPER(MID(FAG[[#This Row],[NOMBRE]],1,1)),LOWER(RIGHT(FAG[[#This Row],[NOMBRE]],LEN(FAG[[#This Row],[NOMBRE]])-1)))," ")</f>
        <v>Aitor</v>
      </c>
      <c r="D59" s="5" t="str">
        <f>IF(INSC[[#This Row],[Dorsal]]&lt;&gt;0,UPPER(FAG[[#This Row],[APELLIDOS]])," ")</f>
        <v>MURUA URDANGARIN</v>
      </c>
      <c r="E59" s="14">
        <f>IF(INSC[[#This Row],[Dorsal]]&lt;&gt;0,YEAR(FAG[[#This Row],[FECHA NACIMIENTO]])," ")</f>
        <v>1970</v>
      </c>
      <c r="F59" s="5" t="str">
        <f>IF(INSC[[#This Row],[Dorsal]]&lt;&gt;0,IF(FAG[[#This Row],[GÉNERO]]="Hombre","M","F")," ")</f>
        <v>M</v>
      </c>
      <c r="G59" s="5" t="str">
        <f>IF(INSC[[#This Row],[Dorsal]]&lt;&gt;0,IF(INSC[[#This Row],[Año]]&lt;= 1987,"V",VLOOKUP(INSC[[#This Row],[Año]],Categorias[[#All],[Año Desde]:[Años]],2,FALSE))," ")</f>
        <v>V</v>
      </c>
      <c r="H59" s="5" t="str">
        <f>IF(INSC[[#This Row],[Dorsal]]&lt;&gt;0,FAG[[#This Row],[CLUB]]," ")</f>
        <v>Zumeatarra Triatloi Taldea</v>
      </c>
    </row>
    <row r="60" spans="2:8" x14ac:dyDescent="0.25">
      <c r="B60" s="4">
        <f>FAG[[#This Row],[DORSAL]]</f>
        <v>59</v>
      </c>
      <c r="C60" s="5" t="str">
        <f>IF(INSC[[#This Row],[Dorsal]]&lt;&gt;0,CONCATENATE(UPPER(MID(FAG[[#This Row],[NOMBRE]],1,1)),LOWER(RIGHT(FAG[[#This Row],[NOMBRE]],LEN(FAG[[#This Row],[NOMBRE]])-1)))," ")</f>
        <v>Mikel</v>
      </c>
      <c r="D60" s="5" t="str">
        <f>IF(INSC[[#This Row],[Dorsal]]&lt;&gt;0,UPPER(FAG[[#This Row],[APELLIDOS]])," ")</f>
        <v>OSTOLAZA TORRANO</v>
      </c>
      <c r="E60" s="14">
        <f>IF(INSC[[#This Row],[Dorsal]]&lt;&gt;0,YEAR(FAG[[#This Row],[FECHA NACIMIENTO]])," ")</f>
        <v>2002</v>
      </c>
      <c r="F60" s="5" t="str">
        <f>IF(INSC[[#This Row],[Dorsal]]&lt;&gt;0,IF(FAG[[#This Row],[GÉNERO]]="Hombre","M","F")," ")</f>
        <v>M</v>
      </c>
      <c r="G60" s="5" t="str">
        <f>IF(INSC[[#This Row],[Dorsal]]&lt;&gt;0,IF(INSC[[#This Row],[Año]]&lt;= 1987,"V",VLOOKUP(INSC[[#This Row],[Año]],Categorias[[#All],[Año Desde]:[Años]],2,FALSE))," ")</f>
        <v>S</v>
      </c>
      <c r="H60" s="5" t="str">
        <f>IF(INSC[[#This Row],[Dorsal]]&lt;&gt;0,FAG[[#This Row],[CLUB]]," ")</f>
        <v>Independiente</v>
      </c>
    </row>
    <row r="61" spans="2:8" x14ac:dyDescent="0.25">
      <c r="B61" s="4">
        <f>FAG[[#This Row],[DORSAL]]</f>
        <v>60</v>
      </c>
      <c r="C61" s="5" t="str">
        <f>IF(INSC[[#This Row],[Dorsal]]&lt;&gt;0,CONCATENATE(UPPER(MID(FAG[[#This Row],[NOMBRE]],1,1)),LOWER(RIGHT(FAG[[#This Row],[NOMBRE]],LEN(FAG[[#This Row],[NOMBRE]])-1)))," ")</f>
        <v>Miguel</v>
      </c>
      <c r="D61" s="5" t="str">
        <f>IF(INSC[[#This Row],[Dorsal]]&lt;&gt;0,UPPER(FAG[[#This Row],[APELLIDOS]])," ")</f>
        <v>MAZA GIRALDO</v>
      </c>
      <c r="E61" s="14">
        <f>IF(INSC[[#This Row],[Dorsal]]&lt;&gt;0,YEAR(FAG[[#This Row],[FECHA NACIMIENTO]])," ")</f>
        <v>1976</v>
      </c>
      <c r="F61" s="5" t="str">
        <f>IF(INSC[[#This Row],[Dorsal]]&lt;&gt;0,IF(FAG[[#This Row],[GÉNERO]]="Hombre","M","F")," ")</f>
        <v>M</v>
      </c>
      <c r="G61" s="5" t="str">
        <f>IF(INSC[[#This Row],[Dorsal]]&lt;&gt;0,IF(INSC[[#This Row],[Año]]&lt;= 1987,"V",VLOOKUP(INSC[[#This Row],[Año]],Categorias[[#All],[Año Desde]:[Años]],2,FALSE))," ")</f>
        <v>V</v>
      </c>
      <c r="H61" s="5" t="str">
        <f>IF(INSC[[#This Row],[Dorsal]]&lt;&gt;0,FAG[[#This Row],[CLUB]]," ")</f>
        <v>Independiente</v>
      </c>
    </row>
    <row r="62" spans="2:8" x14ac:dyDescent="0.25">
      <c r="B62" s="4">
        <f>FAG[[#This Row],[DORSAL]]</f>
        <v>61</v>
      </c>
      <c r="C62" s="5" t="str">
        <f>IF(INSC[[#This Row],[Dorsal]]&lt;&gt;0,CONCATENATE(UPPER(MID(FAG[[#This Row],[NOMBRE]],1,1)),LOWER(RIGHT(FAG[[#This Row],[NOMBRE]],LEN(FAG[[#This Row],[NOMBRE]])-1)))," ")</f>
        <v xml:space="preserve">Isabel </v>
      </c>
      <c r="D62" s="5" t="str">
        <f>IF(INSC[[#This Row],[Dorsal]]&lt;&gt;0,UPPER(FAG[[#This Row],[APELLIDOS]])," ")</f>
        <v xml:space="preserve">FINCIAS SANTAMARIA </v>
      </c>
      <c r="E62" s="14">
        <f>IF(INSC[[#This Row],[Dorsal]]&lt;&gt;0,YEAR(FAG[[#This Row],[FECHA NACIMIENTO]])," ")</f>
        <v>1976</v>
      </c>
      <c r="F62" s="5" t="str">
        <f>IF(INSC[[#This Row],[Dorsal]]&lt;&gt;0,IF(FAG[[#This Row],[GÉNERO]]="Hombre","M","F")," ")</f>
        <v>F</v>
      </c>
      <c r="G62" s="5" t="str">
        <f>IF(INSC[[#This Row],[Dorsal]]&lt;&gt;0,IF(INSC[[#This Row],[Año]]&lt;= 1987,"V",VLOOKUP(INSC[[#This Row],[Año]],Categorias[[#All],[Año Desde]:[Años]],2,FALSE))," ")</f>
        <v>V</v>
      </c>
      <c r="H62" s="5" t="str">
        <f>IF(INSC[[#This Row],[Dorsal]]&lt;&gt;0,FAG[[#This Row],[CLUB]]," ")</f>
        <v>Independiente</v>
      </c>
    </row>
    <row r="63" spans="2:8" x14ac:dyDescent="0.25">
      <c r="B63" s="4">
        <f>FAG[[#This Row],[DORSAL]]</f>
        <v>62</v>
      </c>
      <c r="C63" s="5" t="str">
        <f>IF(INSC[[#This Row],[Dorsal]]&lt;&gt;0,CONCATENATE(UPPER(MID(FAG[[#This Row],[NOMBRE]],1,1)),LOWER(RIGHT(FAG[[#This Row],[NOMBRE]],LEN(FAG[[#This Row],[NOMBRE]])-1)))," ")</f>
        <v>Ainhoa</v>
      </c>
      <c r="D63" s="5" t="str">
        <f>IF(INSC[[#This Row],[Dorsal]]&lt;&gt;0,UPPER(FAG[[#This Row],[APELLIDOS]])," ")</f>
        <v xml:space="preserve">MARTIN BENGOETXEA </v>
      </c>
      <c r="E63" s="14">
        <f>IF(INSC[[#This Row],[Dorsal]]&lt;&gt;0,YEAR(FAG[[#This Row],[FECHA NACIMIENTO]])," ")</f>
        <v>1973</v>
      </c>
      <c r="F63" s="5" t="str">
        <f>IF(INSC[[#This Row],[Dorsal]]&lt;&gt;0,IF(FAG[[#This Row],[GÉNERO]]="Hombre","M","F")," ")</f>
        <v>F</v>
      </c>
      <c r="G63" s="5" t="str">
        <f>IF(INSC[[#This Row],[Dorsal]]&lt;&gt;0,IF(INSC[[#This Row],[Año]]&lt;= 1987,"V",VLOOKUP(INSC[[#This Row],[Año]],Categorias[[#All],[Año Desde]:[Años]],2,FALSE))," ")</f>
        <v>V</v>
      </c>
      <c r="H63" s="5" t="str">
        <f>IF(INSC[[#This Row],[Dorsal]]&lt;&gt;0,FAG[[#This Row],[CLUB]]," ")</f>
        <v>Independiente</v>
      </c>
    </row>
    <row r="64" spans="2:8" x14ac:dyDescent="0.25">
      <c r="B64" s="4">
        <f>FAG[[#This Row],[DORSAL]]</f>
        <v>63</v>
      </c>
      <c r="C64" s="5" t="str">
        <f>IF(INSC[[#This Row],[Dorsal]]&lt;&gt;0,CONCATENATE(UPPER(MID(FAG[[#This Row],[NOMBRE]],1,1)),LOWER(RIGHT(FAG[[#This Row],[NOMBRE]],LEN(FAG[[#This Row],[NOMBRE]])-1)))," ")</f>
        <v>Mateo</v>
      </c>
      <c r="D64" s="5" t="str">
        <f>IF(INSC[[#This Row],[Dorsal]]&lt;&gt;0,UPPER(FAG[[#This Row],[APELLIDOS]])," ")</f>
        <v>GONZALEZ ETXARRI</v>
      </c>
      <c r="E64" s="14">
        <f>IF(INSC[[#This Row],[Dorsal]]&lt;&gt;0,YEAR(FAG[[#This Row],[FECHA NACIMIENTO]])," ")</f>
        <v>1959</v>
      </c>
      <c r="F64" s="5" t="str">
        <f>IF(INSC[[#This Row],[Dorsal]]&lt;&gt;0,IF(FAG[[#This Row],[GÉNERO]]="Hombre","M","F")," ")</f>
        <v>M</v>
      </c>
      <c r="G64" s="5" t="str">
        <f>IF(INSC[[#This Row],[Dorsal]]&lt;&gt;0,IF(INSC[[#This Row],[Año]]&lt;= 1987,"V",VLOOKUP(INSC[[#This Row],[Año]],Categorias[[#All],[Año Desde]:[Años]],2,FALSE))," ")</f>
        <v>V</v>
      </c>
      <c r="H64" s="5" t="str">
        <f>IF(INSC[[#This Row],[Dorsal]]&lt;&gt;0,FAG[[#This Row],[CLUB]]," ")</f>
        <v>Independiente</v>
      </c>
    </row>
    <row r="65" spans="2:8" x14ac:dyDescent="0.25">
      <c r="B65" s="4">
        <f>FAG[[#This Row],[DORSAL]]</f>
        <v>64</v>
      </c>
      <c r="C65" s="5" t="str">
        <f>IF(INSC[[#This Row],[Dorsal]]&lt;&gt;0,CONCATENATE(UPPER(MID(FAG[[#This Row],[NOMBRE]],1,1)),LOWER(RIGHT(FAG[[#This Row],[NOMBRE]],LEN(FAG[[#This Row],[NOMBRE]])-1)))," ")</f>
        <v>Iñigo</v>
      </c>
      <c r="D65" s="5" t="str">
        <f>IF(INSC[[#This Row],[Dorsal]]&lt;&gt;0,UPPER(FAG[[#This Row],[APELLIDOS]])," ")</f>
        <v>LACUNZA GARCIA</v>
      </c>
      <c r="E65" s="14">
        <f>IF(INSC[[#This Row],[Dorsal]]&lt;&gt;0,YEAR(FAG[[#This Row],[FECHA NACIMIENTO]])," ")</f>
        <v>1987</v>
      </c>
      <c r="F65" s="5" t="str">
        <f>IF(INSC[[#This Row],[Dorsal]]&lt;&gt;0,IF(FAG[[#This Row],[GÉNERO]]="Hombre","M","F")," ")</f>
        <v>M</v>
      </c>
      <c r="G65" s="5" t="str">
        <f>IF(INSC[[#This Row],[Dorsal]]&lt;&gt;0,IF(INSC[[#This Row],[Año]]&lt;= 1987,"V",VLOOKUP(INSC[[#This Row],[Año]],Categorias[[#All],[Año Desde]:[Años]],2,FALSE))," ")</f>
        <v>V</v>
      </c>
      <c r="H65" s="5" t="str">
        <f>IF(INSC[[#This Row],[Dorsal]]&lt;&gt;0,FAG[[#This Row],[CLUB]]," ")</f>
        <v>Independiente</v>
      </c>
    </row>
    <row r="66" spans="2:8" x14ac:dyDescent="0.25">
      <c r="B66" s="4">
        <f>FAG[[#This Row],[DORSAL]]</f>
        <v>65</v>
      </c>
      <c r="C66" s="5" t="str">
        <f>IF(INSC[[#This Row],[Dorsal]]&lt;&gt;0,CONCATENATE(UPPER(MID(FAG[[#This Row],[NOMBRE]],1,1)),LOWER(RIGHT(FAG[[#This Row],[NOMBRE]],LEN(FAG[[#This Row],[NOMBRE]])-1)))," ")</f>
        <v>Mertxe</v>
      </c>
      <c r="D66" s="5" t="str">
        <f>IF(INSC[[#This Row],[Dorsal]]&lt;&gt;0,UPPER(FAG[[#This Row],[APELLIDOS]])," ")</f>
        <v>CASAS SANCHEZ</v>
      </c>
      <c r="E66" s="14">
        <f>IF(INSC[[#This Row],[Dorsal]]&lt;&gt;0,YEAR(FAG[[#This Row],[FECHA NACIMIENTO]])," ")</f>
        <v>1972</v>
      </c>
      <c r="F66" s="5" t="str">
        <f>IF(INSC[[#This Row],[Dorsal]]&lt;&gt;0,IF(FAG[[#This Row],[GÉNERO]]="Hombre","M","F")," ")</f>
        <v>F</v>
      </c>
      <c r="G66" s="5" t="str">
        <f>IF(INSC[[#This Row],[Dorsal]]&lt;&gt;0,IF(INSC[[#This Row],[Año]]&lt;= 1987,"V",VLOOKUP(INSC[[#This Row],[Año]],Categorias[[#All],[Año Desde]:[Años]],2,FALSE))," ")</f>
        <v>V</v>
      </c>
      <c r="H66" s="5" t="str">
        <f>IF(INSC[[#This Row],[Dorsal]]&lt;&gt;0,FAG[[#This Row],[CLUB]]," ")</f>
        <v>Lotme K.K.</v>
      </c>
    </row>
    <row r="67" spans="2:8" x14ac:dyDescent="0.25">
      <c r="B67" s="4">
        <f>FAG[[#This Row],[DORSAL]]</f>
        <v>66</v>
      </c>
      <c r="C67" s="5" t="str">
        <f>IF(INSC[[#This Row],[Dorsal]]&lt;&gt;0,CONCATENATE(UPPER(MID(FAG[[#This Row],[NOMBRE]],1,1)),LOWER(RIGHT(FAG[[#This Row],[NOMBRE]],LEN(FAG[[#This Row],[NOMBRE]])-1)))," ")</f>
        <v>Jexus</v>
      </c>
      <c r="D67" s="5" t="str">
        <f>IF(INSC[[#This Row],[Dorsal]]&lt;&gt;0,UPPER(FAG[[#This Row],[APELLIDOS]])," ")</f>
        <v>ORBEGOZO  IBARGUREN</v>
      </c>
      <c r="E67" s="14">
        <f>IF(INSC[[#This Row],[Dorsal]]&lt;&gt;0,YEAR(FAG[[#This Row],[FECHA NACIMIENTO]])," ")</f>
        <v>1968</v>
      </c>
      <c r="F67" s="5" t="str">
        <f>IF(INSC[[#This Row],[Dorsal]]&lt;&gt;0,IF(FAG[[#This Row],[GÉNERO]]="Hombre","M","F")," ")</f>
        <v>M</v>
      </c>
      <c r="G67" s="5" t="str">
        <f>IF(INSC[[#This Row],[Dorsal]]&lt;&gt;0,IF(INSC[[#This Row],[Año]]&lt;= 1987,"V",VLOOKUP(INSC[[#This Row],[Año]],Categorias[[#All],[Año Desde]:[Años]],2,FALSE))," ")</f>
        <v>V</v>
      </c>
      <c r="H67" s="5" t="str">
        <f>IF(INSC[[#This Row],[Dorsal]]&lt;&gt;0,FAG[[#This Row],[CLUB]]," ")</f>
        <v>Independiente</v>
      </c>
    </row>
    <row r="68" spans="2:8" x14ac:dyDescent="0.25">
      <c r="B68" s="4">
        <f>FAG[[#This Row],[DORSAL]]</f>
        <v>67</v>
      </c>
      <c r="C68" s="5" t="str">
        <f>IF(INSC[[#This Row],[Dorsal]]&lt;&gt;0,CONCATENATE(UPPER(MID(FAG[[#This Row],[NOMBRE]],1,1)),LOWER(RIGHT(FAG[[#This Row],[NOMBRE]],LEN(FAG[[#This Row],[NOMBRE]])-1)))," ")</f>
        <v>Javier</v>
      </c>
      <c r="D68" s="5" t="str">
        <f>IF(INSC[[#This Row],[Dorsal]]&lt;&gt;0,UPPER(FAG[[#This Row],[APELLIDOS]])," ")</f>
        <v>LAGAR TOSTADO</v>
      </c>
      <c r="E68" s="14">
        <f>IF(INSC[[#This Row],[Dorsal]]&lt;&gt;0,YEAR(FAG[[#This Row],[FECHA NACIMIENTO]])," ")</f>
        <v>1976</v>
      </c>
      <c r="F68" s="5" t="str">
        <f>IF(INSC[[#This Row],[Dorsal]]&lt;&gt;0,IF(FAG[[#This Row],[GÉNERO]]="Hombre","M","F")," ")</f>
        <v>M</v>
      </c>
      <c r="G68" s="5" t="str">
        <f>IF(INSC[[#This Row],[Dorsal]]&lt;&gt;0,IF(INSC[[#This Row],[Año]]&lt;= 1987,"V",VLOOKUP(INSC[[#This Row],[Año]],Categorias[[#All],[Año Desde]:[Años]],2,FALSE))," ")</f>
        <v>V</v>
      </c>
      <c r="H68" s="5" t="str">
        <f>IF(INSC[[#This Row],[Dorsal]]&lt;&gt;0,FAG[[#This Row],[CLUB]]," ")</f>
        <v>Independiente</v>
      </c>
    </row>
    <row r="69" spans="2:8" x14ac:dyDescent="0.25">
      <c r="B69" s="4">
        <f>FAG[[#This Row],[DORSAL]]</f>
        <v>68</v>
      </c>
      <c r="C69" s="5" t="str">
        <f>IF(INSC[[#This Row],[Dorsal]]&lt;&gt;0,CONCATENATE(UPPER(MID(FAG[[#This Row],[NOMBRE]],1,1)),LOWER(RIGHT(FAG[[#This Row],[NOMBRE]],LEN(FAG[[#This Row],[NOMBRE]])-1)))," ")</f>
        <v xml:space="preserve">Gaizka </v>
      </c>
      <c r="D69" s="5" t="str">
        <f>IF(INSC[[#This Row],[Dorsal]]&lt;&gt;0,UPPER(FAG[[#This Row],[APELLIDOS]])," ")</f>
        <v>ETXEBERRIA ULAIAR</v>
      </c>
      <c r="E69" s="14">
        <f>IF(INSC[[#This Row],[Dorsal]]&lt;&gt;0,YEAR(FAG[[#This Row],[FECHA NACIMIENTO]])," ")</f>
        <v>1979</v>
      </c>
      <c r="F69" s="5" t="str">
        <f>IF(INSC[[#This Row],[Dorsal]]&lt;&gt;0,IF(FAG[[#This Row],[GÉNERO]]="Hombre","M","F")," ")</f>
        <v>M</v>
      </c>
      <c r="G69" s="5" t="str">
        <f>IF(INSC[[#This Row],[Dorsal]]&lt;&gt;0,IF(INSC[[#This Row],[Año]]&lt;= 1987,"V",VLOOKUP(INSC[[#This Row],[Año]],Categorias[[#All],[Año Desde]:[Años]],2,FALSE))," ")</f>
        <v>V</v>
      </c>
      <c r="H69" s="5" t="str">
        <f>IF(INSC[[#This Row],[Dorsal]]&lt;&gt;0,FAG[[#This Row],[CLUB]]," ")</f>
        <v>Independiente</v>
      </c>
    </row>
    <row r="70" spans="2:8" x14ac:dyDescent="0.25">
      <c r="B70" s="4">
        <f>FAG[[#This Row],[DORSAL]]</f>
        <v>69</v>
      </c>
      <c r="C70" s="5" t="str">
        <f>IF(INSC[[#This Row],[Dorsal]]&lt;&gt;0,CONCATENATE(UPPER(MID(FAG[[#This Row],[NOMBRE]],1,1)),LOWER(RIGHT(FAG[[#This Row],[NOMBRE]],LEN(FAG[[#This Row],[NOMBRE]])-1)))," ")</f>
        <v>Carolina</v>
      </c>
      <c r="D70" s="5" t="str">
        <f>IF(INSC[[#This Row],[Dorsal]]&lt;&gt;0,UPPER(FAG[[#This Row],[APELLIDOS]])," ")</f>
        <v>MONZON CASADO</v>
      </c>
      <c r="E70" s="14">
        <f>IF(INSC[[#This Row],[Dorsal]]&lt;&gt;0,YEAR(FAG[[#This Row],[FECHA NACIMIENTO]])," ")</f>
        <v>1978</v>
      </c>
      <c r="F70" s="5" t="str">
        <f>IF(INSC[[#This Row],[Dorsal]]&lt;&gt;0,IF(FAG[[#This Row],[GÉNERO]]="Hombre","M","F")," ")</f>
        <v>F</v>
      </c>
      <c r="G70" s="5" t="str">
        <f>IF(INSC[[#This Row],[Dorsal]]&lt;&gt;0,IF(INSC[[#This Row],[Año]]&lt;= 1987,"V",VLOOKUP(INSC[[#This Row],[Año]],Categorias[[#All],[Año Desde]:[Años]],2,FALSE))," ")</f>
        <v>V</v>
      </c>
      <c r="H70" s="5" t="str">
        <f>IF(INSC[[#This Row],[Dorsal]]&lt;&gt;0,FAG[[#This Row],[CLUB]]," ")</f>
        <v xml:space="preserve">Oarsotri </v>
      </c>
    </row>
    <row r="71" spans="2:8" x14ac:dyDescent="0.25">
      <c r="B71" s="4">
        <f>FAG[[#This Row],[DORSAL]]</f>
        <v>70</v>
      </c>
      <c r="C71" s="5" t="str">
        <f>IF(INSC[[#This Row],[Dorsal]]&lt;&gt;0,CONCATENATE(UPPER(MID(FAG[[#This Row],[NOMBRE]],1,1)),LOWER(RIGHT(FAG[[#This Row],[NOMBRE]],LEN(FAG[[#This Row],[NOMBRE]])-1)))," ")</f>
        <v>Manu</v>
      </c>
      <c r="D71" s="5" t="str">
        <f>IF(INSC[[#This Row],[Dorsal]]&lt;&gt;0,UPPER(FAG[[#This Row],[APELLIDOS]])," ")</f>
        <v xml:space="preserve">GOMEZ ANDINO </v>
      </c>
      <c r="E71" s="14">
        <f>IF(INSC[[#This Row],[Dorsal]]&lt;&gt;0,YEAR(FAG[[#This Row],[FECHA NACIMIENTO]])," ")</f>
        <v>1973</v>
      </c>
      <c r="F71" s="5" t="str">
        <f>IF(INSC[[#This Row],[Dorsal]]&lt;&gt;0,IF(FAG[[#This Row],[GÉNERO]]="Hombre","M","F")," ")</f>
        <v>M</v>
      </c>
      <c r="G71" s="5" t="str">
        <f>IF(INSC[[#This Row],[Dorsal]]&lt;&gt;0,IF(INSC[[#This Row],[Año]]&lt;= 1987,"V",VLOOKUP(INSC[[#This Row],[Año]],Categorias[[#All],[Año Desde]:[Años]],2,FALSE))," ")</f>
        <v>V</v>
      </c>
      <c r="H71" s="5" t="str">
        <f>IF(INSC[[#This Row],[Dorsal]]&lt;&gt;0,FAG[[#This Row],[CLUB]]," ")</f>
        <v xml:space="preserve">Oarsotri </v>
      </c>
    </row>
    <row r="72" spans="2:8" x14ac:dyDescent="0.25">
      <c r="B72" s="4">
        <f>FAG[[#This Row],[DORSAL]]</f>
        <v>71</v>
      </c>
      <c r="C72" s="5" t="str">
        <f>IF(INSC[[#This Row],[Dorsal]]&lt;&gt;0,CONCATENATE(UPPER(MID(FAG[[#This Row],[NOMBRE]],1,1)),LOWER(RIGHT(FAG[[#This Row],[NOMBRE]],LEN(FAG[[#This Row],[NOMBRE]])-1)))," ")</f>
        <v>Miguel</v>
      </c>
      <c r="D72" s="5" t="str">
        <f>IF(INSC[[#This Row],[Dorsal]]&lt;&gt;0,UPPER(FAG[[#This Row],[APELLIDOS]])," ")</f>
        <v xml:space="preserve">GONZALEZ GONZÁLEZ </v>
      </c>
      <c r="E72" s="14">
        <f>IF(INSC[[#This Row],[Dorsal]]&lt;&gt;0,YEAR(FAG[[#This Row],[FECHA NACIMIENTO]])," ")</f>
        <v>1981</v>
      </c>
      <c r="F72" s="5" t="str">
        <f>IF(INSC[[#This Row],[Dorsal]]&lt;&gt;0,IF(FAG[[#This Row],[GÉNERO]]="Hombre","M","F")," ")</f>
        <v>M</v>
      </c>
      <c r="G72" s="5" t="str">
        <f>IF(INSC[[#This Row],[Dorsal]]&lt;&gt;0,IF(INSC[[#This Row],[Año]]&lt;= 1987,"V",VLOOKUP(INSC[[#This Row],[Año]],Categorias[[#All],[Año Desde]:[Años]],2,FALSE))," ")</f>
        <v>V</v>
      </c>
      <c r="H72" s="5" t="str">
        <f>IF(INSC[[#This Row],[Dorsal]]&lt;&gt;0,FAG[[#This Row],[CLUB]]," ")</f>
        <v xml:space="preserve">Kemen Club Depotivo </v>
      </c>
    </row>
    <row r="73" spans="2:8" x14ac:dyDescent="0.25">
      <c r="B73" s="4">
        <f>FAG[[#This Row],[DORSAL]]</f>
        <v>72</v>
      </c>
      <c r="C73" s="5" t="str">
        <f>IF(INSC[[#This Row],[Dorsal]]&lt;&gt;0,CONCATENATE(UPPER(MID(FAG[[#This Row],[NOMBRE]],1,1)),LOWER(RIGHT(FAG[[#This Row],[NOMBRE]],LEN(FAG[[#This Row],[NOMBRE]])-1)))," ")</f>
        <v>Juan ramon</v>
      </c>
      <c r="D73" s="5" t="str">
        <f>IF(INSC[[#This Row],[Dorsal]]&lt;&gt;0,UPPER(FAG[[#This Row],[APELLIDOS]])," ")</f>
        <v>ALTUBE GACIÑO</v>
      </c>
      <c r="E73" s="14">
        <f>IF(INSC[[#This Row],[Dorsal]]&lt;&gt;0,YEAR(FAG[[#This Row],[FECHA NACIMIENTO]])," ")</f>
        <v>1968</v>
      </c>
      <c r="F73" s="5" t="str">
        <f>IF(INSC[[#This Row],[Dorsal]]&lt;&gt;0,IF(FAG[[#This Row],[GÉNERO]]="Hombre","M","F")," ")</f>
        <v>M</v>
      </c>
      <c r="G73" s="5" t="str">
        <f>IF(INSC[[#This Row],[Dorsal]]&lt;&gt;0,IF(INSC[[#This Row],[Año]]&lt;= 1987,"V",VLOOKUP(INSC[[#This Row],[Año]],Categorias[[#All],[Año Desde]:[Años]],2,FALSE))," ")</f>
        <v>V</v>
      </c>
      <c r="H73" s="5" t="str">
        <f>IF(INSC[[#This Row],[Dorsal]]&lt;&gt;0,FAG[[#This Row],[CLUB]]," ")</f>
        <v>Independiente</v>
      </c>
    </row>
    <row r="74" spans="2:8" x14ac:dyDescent="0.25">
      <c r="B74" s="4">
        <f>FAG[[#This Row],[DORSAL]]</f>
        <v>73</v>
      </c>
      <c r="C74" s="5" t="str">
        <f>IF(INSC[[#This Row],[Dorsal]]&lt;&gt;0,CONCATENATE(UPPER(MID(FAG[[#This Row],[NOMBRE]],1,1)),LOWER(RIGHT(FAG[[#This Row],[NOMBRE]],LEN(FAG[[#This Row],[NOMBRE]])-1)))," ")</f>
        <v>Maite</v>
      </c>
      <c r="D74" s="5" t="str">
        <f>IF(INSC[[#This Row],[Dorsal]]&lt;&gt;0,UPPER(FAG[[#This Row],[APELLIDOS]])," ")</f>
        <v>GALDONA JUANGO</v>
      </c>
      <c r="E74" s="14">
        <f>IF(INSC[[#This Row],[Dorsal]]&lt;&gt;0,YEAR(FAG[[#This Row],[FECHA NACIMIENTO]])," ")</f>
        <v>1961</v>
      </c>
      <c r="F74" s="5" t="str">
        <f>IF(INSC[[#This Row],[Dorsal]]&lt;&gt;0,IF(FAG[[#This Row],[GÉNERO]]="Hombre","M","F")," ")</f>
        <v>F</v>
      </c>
      <c r="G74" s="5" t="str">
        <f>IF(INSC[[#This Row],[Dorsal]]&lt;&gt;0,IF(INSC[[#This Row],[Año]]&lt;= 1987,"V",VLOOKUP(INSC[[#This Row],[Año]],Categorias[[#All],[Año Desde]:[Años]],2,FALSE))," ")</f>
        <v>V</v>
      </c>
      <c r="H74" s="5" t="str">
        <f>IF(INSC[[#This Row],[Dorsal]]&lt;&gt;0,FAG[[#This Row],[CLUB]]," ")</f>
        <v>Independiente</v>
      </c>
    </row>
    <row r="75" spans="2:8" x14ac:dyDescent="0.25">
      <c r="B75" s="4">
        <f>FAG[[#This Row],[DORSAL]]</f>
        <v>74</v>
      </c>
      <c r="C75" s="5" t="str">
        <f>IF(INSC[[#This Row],[Dorsal]]&lt;&gt;0,CONCATENATE(UPPER(MID(FAG[[#This Row],[NOMBRE]],1,1)),LOWER(RIGHT(FAG[[#This Row],[NOMBRE]],LEN(FAG[[#This Row],[NOMBRE]])-1)))," ")</f>
        <v xml:space="preserve">Laura </v>
      </c>
      <c r="D75" s="5" t="str">
        <f>IF(INSC[[#This Row],[Dorsal]]&lt;&gt;0,UPPER(FAG[[#This Row],[APELLIDOS]])," ")</f>
        <v xml:space="preserve">SEMINARIO OTERO </v>
      </c>
      <c r="E75" s="14">
        <f>IF(INSC[[#This Row],[Dorsal]]&lt;&gt;0,YEAR(FAG[[#This Row],[FECHA NACIMIENTO]])," ")</f>
        <v>1962</v>
      </c>
      <c r="F75" s="5" t="str">
        <f>IF(INSC[[#This Row],[Dorsal]]&lt;&gt;0,IF(FAG[[#This Row],[GÉNERO]]="Hombre","M","F")," ")</f>
        <v>F</v>
      </c>
      <c r="G75" s="5" t="str">
        <f>IF(INSC[[#This Row],[Dorsal]]&lt;&gt;0,IF(INSC[[#This Row],[Año]]&lt;= 1987,"V",VLOOKUP(INSC[[#This Row],[Año]],Categorias[[#All],[Año Desde]:[Años]],2,FALSE))," ")</f>
        <v>V</v>
      </c>
      <c r="H75" s="5" t="str">
        <f>IF(INSC[[#This Row],[Dorsal]]&lt;&gt;0,FAG[[#This Row],[CLUB]]," ")</f>
        <v>Independiente</v>
      </c>
    </row>
    <row r="76" spans="2:8" x14ac:dyDescent="0.25">
      <c r="B76" s="4">
        <f>FAG[[#This Row],[DORSAL]]</f>
        <v>75</v>
      </c>
      <c r="C76" s="5" t="str">
        <f>IF(INSC[[#This Row],[Dorsal]]&lt;&gt;0,CONCATENATE(UPPER(MID(FAG[[#This Row],[NOMBRE]],1,1)),LOWER(RIGHT(FAG[[#This Row],[NOMBRE]],LEN(FAG[[#This Row],[NOMBRE]])-1)))," ")</f>
        <v>Igone</v>
      </c>
      <c r="D76" s="5" t="str">
        <f>IF(INSC[[#This Row],[Dorsal]]&lt;&gt;0,UPPER(FAG[[#This Row],[APELLIDOS]])," ")</f>
        <v>ARRILLAGA SAGASTUME</v>
      </c>
      <c r="E76" s="14">
        <f>IF(INSC[[#This Row],[Dorsal]]&lt;&gt;0,YEAR(FAG[[#This Row],[FECHA NACIMIENTO]])," ")</f>
        <v>1985</v>
      </c>
      <c r="F76" s="5" t="str">
        <f>IF(INSC[[#This Row],[Dorsal]]&lt;&gt;0,IF(FAG[[#This Row],[GÉNERO]]="Hombre","M","F")," ")</f>
        <v>F</v>
      </c>
      <c r="G76" s="5" t="str">
        <f>IF(INSC[[#This Row],[Dorsal]]&lt;&gt;0,IF(INSC[[#This Row],[Año]]&lt;= 1987,"V",VLOOKUP(INSC[[#This Row],[Año]],Categorias[[#All],[Año Desde]:[Años]],2,FALSE))," ")</f>
        <v>V</v>
      </c>
      <c r="H76" s="5" t="str">
        <f>IF(INSC[[#This Row],[Dorsal]]&lt;&gt;0,FAG[[#This Row],[CLUB]]," ")</f>
        <v>Independiente</v>
      </c>
    </row>
    <row r="77" spans="2:8" x14ac:dyDescent="0.25">
      <c r="B77" s="4">
        <f>FAG[[#This Row],[DORSAL]]</f>
        <v>76</v>
      </c>
      <c r="C77" s="5" t="str">
        <f>IF(INSC[[#This Row],[Dorsal]]&lt;&gt;0,CONCATENATE(UPPER(MID(FAG[[#This Row],[NOMBRE]],1,1)),LOWER(RIGHT(FAG[[#This Row],[NOMBRE]],LEN(FAG[[#This Row],[NOMBRE]])-1)))," ")</f>
        <v xml:space="preserve">Gaizka </v>
      </c>
      <c r="D77" s="5" t="str">
        <f>IF(INSC[[#This Row],[Dorsal]]&lt;&gt;0,UPPER(FAG[[#This Row],[APELLIDOS]])," ")</f>
        <v xml:space="preserve">RÁNDEZ MARTÍN </v>
      </c>
      <c r="E77" s="14">
        <f>IF(INSC[[#This Row],[Dorsal]]&lt;&gt;0,YEAR(FAG[[#This Row],[FECHA NACIMIENTO]])," ")</f>
        <v>1998</v>
      </c>
      <c r="F77" s="5" t="str">
        <f>IF(INSC[[#This Row],[Dorsal]]&lt;&gt;0,IF(FAG[[#This Row],[GÉNERO]]="Hombre","M","F")," ")</f>
        <v>M</v>
      </c>
      <c r="G77" s="5" t="str">
        <f>IF(INSC[[#This Row],[Dorsal]]&lt;&gt;0,IF(INSC[[#This Row],[Año]]&lt;= 1987,"V",VLOOKUP(INSC[[#This Row],[Año]],Categorias[[#All],[Año Desde]:[Años]],2,FALSE))," ")</f>
        <v>S</v>
      </c>
      <c r="H77" s="5" t="str">
        <f>IF(INSC[[#This Row],[Dorsal]]&lt;&gt;0,FAG[[#This Row],[CLUB]]," ")</f>
        <v>Independiente</v>
      </c>
    </row>
    <row r="78" spans="2:8" x14ac:dyDescent="0.25">
      <c r="B78" s="4">
        <f>FAG[[#This Row],[DORSAL]]</f>
        <v>77</v>
      </c>
      <c r="C78" s="5" t="str">
        <f>IF(INSC[[#This Row],[Dorsal]]&lt;&gt;0,CONCATENATE(UPPER(MID(FAG[[#This Row],[NOMBRE]],1,1)),LOWER(RIGHT(FAG[[#This Row],[NOMBRE]],LEN(FAG[[#This Row],[NOMBRE]])-1)))," ")</f>
        <v xml:space="preserve">Idoia </v>
      </c>
      <c r="D78" s="5" t="str">
        <f>IF(INSC[[#This Row],[Dorsal]]&lt;&gt;0,UPPER(FAG[[#This Row],[APELLIDOS]])," ")</f>
        <v xml:space="preserve">ALDUNCIN GUTIERREZ </v>
      </c>
      <c r="E78" s="14">
        <f>IF(INSC[[#This Row],[Dorsal]]&lt;&gt;0,YEAR(FAG[[#This Row],[FECHA NACIMIENTO]])," ")</f>
        <v>1971</v>
      </c>
      <c r="F78" s="5" t="str">
        <f>IF(INSC[[#This Row],[Dorsal]]&lt;&gt;0,IF(FAG[[#This Row],[GÉNERO]]="Hombre","M","F")," ")</f>
        <v>F</v>
      </c>
      <c r="G78" s="5" t="str">
        <f>IF(INSC[[#This Row],[Dorsal]]&lt;&gt;0,IF(INSC[[#This Row],[Año]]&lt;= 1987,"V",VLOOKUP(INSC[[#This Row],[Año]],Categorias[[#All],[Año Desde]:[Años]],2,FALSE))," ")</f>
        <v>V</v>
      </c>
      <c r="H78" s="5" t="str">
        <f>IF(INSC[[#This Row],[Dorsal]]&lt;&gt;0,FAG[[#This Row],[CLUB]]," ")</f>
        <v>Independiente</v>
      </c>
    </row>
    <row r="79" spans="2:8" x14ac:dyDescent="0.25">
      <c r="B79" s="4">
        <f>FAG[[#This Row],[DORSAL]]</f>
        <v>78</v>
      </c>
      <c r="C79" s="5" t="str">
        <f>IF(INSC[[#This Row],[Dorsal]]&lt;&gt;0,CONCATENATE(UPPER(MID(FAG[[#This Row],[NOMBRE]],1,1)),LOWER(RIGHT(FAG[[#This Row],[NOMBRE]],LEN(FAG[[#This Row],[NOMBRE]])-1)))," ")</f>
        <v>Ortzi</v>
      </c>
      <c r="D79" s="5" t="str">
        <f>IF(INSC[[#This Row],[Dorsal]]&lt;&gt;0,UPPER(FAG[[#This Row],[APELLIDOS]])," ")</f>
        <v>BLANCO IGUIÑIZ</v>
      </c>
      <c r="E79" s="14">
        <f>IF(INSC[[#This Row],[Dorsal]]&lt;&gt;0,YEAR(FAG[[#This Row],[FECHA NACIMIENTO]])," ")</f>
        <v>1981</v>
      </c>
      <c r="F79" s="5" t="str">
        <f>IF(INSC[[#This Row],[Dorsal]]&lt;&gt;0,IF(FAG[[#This Row],[GÉNERO]]="Hombre","M","F")," ")</f>
        <v>M</v>
      </c>
      <c r="G79" s="5" t="str">
        <f>IF(INSC[[#This Row],[Dorsal]]&lt;&gt;0,IF(INSC[[#This Row],[Año]]&lt;= 1987,"V",VLOOKUP(INSC[[#This Row],[Año]],Categorias[[#All],[Año Desde]:[Años]],2,FALSE))," ")</f>
        <v>V</v>
      </c>
      <c r="H79" s="5" t="str">
        <f>IF(INSC[[#This Row],[Dorsal]]&lt;&gt;0,FAG[[#This Row],[CLUB]]," ")</f>
        <v>Independiente</v>
      </c>
    </row>
    <row r="80" spans="2:8" x14ac:dyDescent="0.25">
      <c r="B80" s="4">
        <f>FAG[[#This Row],[DORSAL]]</f>
        <v>79</v>
      </c>
      <c r="C80" s="5" t="str">
        <f>IF(INSC[[#This Row],[Dorsal]]&lt;&gt;0,CONCATENATE(UPPER(MID(FAG[[#This Row],[NOMBRE]],1,1)),LOWER(RIGHT(FAG[[#This Row],[NOMBRE]],LEN(FAG[[#This Row],[NOMBRE]])-1)))," ")</f>
        <v>Nerea</v>
      </c>
      <c r="D80" s="5" t="str">
        <f>IF(INSC[[#This Row],[Dorsal]]&lt;&gt;0,UPPER(FAG[[#This Row],[APELLIDOS]])," ")</f>
        <v>FERNANDEZ JIMENEZ</v>
      </c>
      <c r="E80" s="14">
        <f>IF(INSC[[#This Row],[Dorsal]]&lt;&gt;0,YEAR(FAG[[#This Row],[FECHA NACIMIENTO]])," ")</f>
        <v>1986</v>
      </c>
      <c r="F80" s="5" t="str">
        <f>IF(INSC[[#This Row],[Dorsal]]&lt;&gt;0,IF(FAG[[#This Row],[GÉNERO]]="Hombre","M","F")," ")</f>
        <v>F</v>
      </c>
      <c r="G80" s="5" t="str">
        <f>IF(INSC[[#This Row],[Dorsal]]&lt;&gt;0,IF(INSC[[#This Row],[Año]]&lt;= 1987,"V",VLOOKUP(INSC[[#This Row],[Año]],Categorias[[#All],[Año Desde]:[Años]],2,FALSE))," ")</f>
        <v>V</v>
      </c>
      <c r="H80" s="5" t="str">
        <f>IF(INSC[[#This Row],[Dorsal]]&lt;&gt;0,FAG[[#This Row],[CLUB]]," ")</f>
        <v>Leartiadi Sos Kirol Kluba</v>
      </c>
    </row>
    <row r="81" spans="2:8" x14ac:dyDescent="0.25">
      <c r="B81" s="4">
        <f>FAG[[#This Row],[DORSAL]]</f>
        <v>80</v>
      </c>
      <c r="C81" s="5" t="str">
        <f>IF(INSC[[#This Row],[Dorsal]]&lt;&gt;0,CONCATENATE(UPPER(MID(FAG[[#This Row],[NOMBRE]],1,1)),LOWER(RIGHT(FAG[[#This Row],[NOMBRE]],LEN(FAG[[#This Row],[NOMBRE]])-1)))," ")</f>
        <v xml:space="preserve">Iñaki </v>
      </c>
      <c r="D81" s="5" t="str">
        <f>IF(INSC[[#This Row],[Dorsal]]&lt;&gt;0,UPPER(FAG[[#This Row],[APELLIDOS]])," ")</f>
        <v>ITURRI URIARTE</v>
      </c>
      <c r="E81" s="14">
        <f>IF(INSC[[#This Row],[Dorsal]]&lt;&gt;0,YEAR(FAG[[#This Row],[FECHA NACIMIENTO]])," ")</f>
        <v>1970</v>
      </c>
      <c r="F81" s="5" t="str">
        <f>IF(INSC[[#This Row],[Dorsal]]&lt;&gt;0,IF(FAG[[#This Row],[GÉNERO]]="Hombre","M","F")," ")</f>
        <v>M</v>
      </c>
      <c r="G81" s="5" t="str">
        <f>IF(INSC[[#This Row],[Dorsal]]&lt;&gt;0,IF(INSC[[#This Row],[Año]]&lt;= 1987,"V",VLOOKUP(INSC[[#This Row],[Año]],Categorias[[#All],[Año Desde]:[Años]],2,FALSE))," ")</f>
        <v>V</v>
      </c>
      <c r="H81" s="5" t="str">
        <f>IF(INSC[[#This Row],[Dorsal]]&lt;&gt;0,FAG[[#This Row],[CLUB]]," ")</f>
        <v>Leartiadi Sos Kirol Kluba</v>
      </c>
    </row>
    <row r="82" spans="2:8" x14ac:dyDescent="0.25">
      <c r="B82" s="4">
        <f>FAG[[#This Row],[DORSAL]]</f>
        <v>81</v>
      </c>
      <c r="C82" s="5" t="str">
        <f>IF(INSC[[#This Row],[Dorsal]]&lt;&gt;0,CONCATENATE(UPPER(MID(FAG[[#This Row],[NOMBRE]],1,1)),LOWER(RIGHT(FAG[[#This Row],[NOMBRE]],LEN(FAG[[#This Row],[NOMBRE]])-1)))," ")</f>
        <v xml:space="preserve">Roberto </v>
      </c>
      <c r="D82" s="5" t="str">
        <f>IF(INSC[[#This Row],[Dorsal]]&lt;&gt;0,UPPER(FAG[[#This Row],[APELLIDOS]])," ")</f>
        <v xml:space="preserve">SANTOS NAVA </v>
      </c>
      <c r="E82" s="14">
        <f>IF(INSC[[#This Row],[Dorsal]]&lt;&gt;0,YEAR(FAG[[#This Row],[FECHA NACIMIENTO]])," ")</f>
        <v>1977</v>
      </c>
      <c r="F82" s="5" t="str">
        <f>IF(INSC[[#This Row],[Dorsal]]&lt;&gt;0,IF(FAG[[#This Row],[GÉNERO]]="Hombre","M","F")," ")</f>
        <v>M</v>
      </c>
      <c r="G82" s="5" t="str">
        <f>IF(INSC[[#This Row],[Dorsal]]&lt;&gt;0,IF(INSC[[#This Row],[Año]]&lt;= 1987,"V",VLOOKUP(INSC[[#This Row],[Año]],Categorias[[#All],[Año Desde]:[Años]],2,FALSE))," ")</f>
        <v>V</v>
      </c>
      <c r="H82" s="5" t="str">
        <f>IF(INSC[[#This Row],[Dorsal]]&lt;&gt;0,FAG[[#This Row],[CLUB]]," ")</f>
        <v>Independiente</v>
      </c>
    </row>
    <row r="83" spans="2:8" x14ac:dyDescent="0.25">
      <c r="B83" s="4">
        <f>FAG[[#This Row],[DORSAL]]</f>
        <v>82</v>
      </c>
      <c r="C83" s="5" t="str">
        <f>IF(INSC[[#This Row],[Dorsal]]&lt;&gt;0,CONCATENATE(UPPER(MID(FAG[[#This Row],[NOMBRE]],1,1)),LOWER(RIGHT(FAG[[#This Row],[NOMBRE]],LEN(FAG[[#This Row],[NOMBRE]])-1)))," ")</f>
        <v>Gonzalo</v>
      </c>
      <c r="D83" s="5" t="str">
        <f>IF(INSC[[#This Row],[Dorsal]]&lt;&gt;0,UPPER(FAG[[#This Row],[APELLIDOS]])," ")</f>
        <v>RINCÓN DE PABLO</v>
      </c>
      <c r="E83" s="14">
        <f>IF(INSC[[#This Row],[Dorsal]]&lt;&gt;0,YEAR(FAG[[#This Row],[FECHA NACIMIENTO]])," ")</f>
        <v>1979</v>
      </c>
      <c r="F83" s="5" t="str">
        <f>IF(INSC[[#This Row],[Dorsal]]&lt;&gt;0,IF(FAG[[#This Row],[GÉNERO]]="Hombre","M","F")," ")</f>
        <v>M</v>
      </c>
      <c r="G83" s="5" t="str">
        <f>IF(INSC[[#This Row],[Dorsal]]&lt;&gt;0,IF(INSC[[#This Row],[Año]]&lt;= 1987,"V",VLOOKUP(INSC[[#This Row],[Año]],Categorias[[#All],[Año Desde]:[Años]],2,FALSE))," ")</f>
        <v>V</v>
      </c>
      <c r="H83" s="5" t="str">
        <f>IF(INSC[[#This Row],[Dorsal]]&lt;&gt;0,FAG[[#This Row],[CLUB]]," ")</f>
        <v>Independiente</v>
      </c>
    </row>
    <row r="84" spans="2:8" x14ac:dyDescent="0.25">
      <c r="B84" s="4">
        <f>FAG[[#This Row],[DORSAL]]</f>
        <v>83</v>
      </c>
      <c r="C84" s="5" t="str">
        <f>IF(INSC[[#This Row],[Dorsal]]&lt;&gt;0,CONCATENATE(UPPER(MID(FAG[[#This Row],[NOMBRE]],1,1)),LOWER(RIGHT(FAG[[#This Row],[NOMBRE]],LEN(FAG[[#This Row],[NOMBRE]])-1)))," ")</f>
        <v>Xabier</v>
      </c>
      <c r="D84" s="5" t="str">
        <f>IF(INSC[[#This Row],[Dorsal]]&lt;&gt;0,UPPER(FAG[[#This Row],[APELLIDOS]])," ")</f>
        <v>AIZPURUA INCHAUSTI</v>
      </c>
      <c r="E84" s="14">
        <f>IF(INSC[[#This Row],[Dorsal]]&lt;&gt;0,YEAR(FAG[[#This Row],[FECHA NACIMIENTO]])," ")</f>
        <v>2002</v>
      </c>
      <c r="F84" s="5" t="str">
        <f>IF(INSC[[#This Row],[Dorsal]]&lt;&gt;0,IF(FAG[[#This Row],[GÉNERO]]="Hombre","M","F")," ")</f>
        <v>M</v>
      </c>
      <c r="G84" s="5" t="str">
        <f>IF(INSC[[#This Row],[Dorsal]]&lt;&gt;0,IF(INSC[[#This Row],[Año]]&lt;= 1987,"V",VLOOKUP(INSC[[#This Row],[Año]],Categorias[[#All],[Año Desde]:[Años]],2,FALSE))," ")</f>
        <v>S</v>
      </c>
      <c r="H84" s="5" t="str">
        <f>IF(INSC[[#This Row],[Dorsal]]&lt;&gt;0,FAG[[#This Row],[CLUB]]," ")</f>
        <v>Lotme K.K.</v>
      </c>
    </row>
    <row r="85" spans="2:8" x14ac:dyDescent="0.25">
      <c r="B85" s="4">
        <f>FAG[[#This Row],[DORSAL]]</f>
        <v>84</v>
      </c>
      <c r="C85" s="5" t="str">
        <f>IF(INSC[[#This Row],[Dorsal]]&lt;&gt;0,CONCATENATE(UPPER(MID(FAG[[#This Row],[NOMBRE]],1,1)),LOWER(RIGHT(FAG[[#This Row],[NOMBRE]],LEN(FAG[[#This Row],[NOMBRE]])-1)))," ")</f>
        <v>Iñigo</v>
      </c>
      <c r="D85" s="5" t="str">
        <f>IF(INSC[[#This Row],[Dorsal]]&lt;&gt;0,UPPER(FAG[[#This Row],[APELLIDOS]])," ")</f>
        <v>GORROCHATEGUI NANCLARES</v>
      </c>
      <c r="E85" s="14">
        <f>IF(INSC[[#This Row],[Dorsal]]&lt;&gt;0,YEAR(FAG[[#This Row],[FECHA NACIMIENTO]])," ")</f>
        <v>1996</v>
      </c>
      <c r="F85" s="5" t="str">
        <f>IF(INSC[[#This Row],[Dorsal]]&lt;&gt;0,IF(FAG[[#This Row],[GÉNERO]]="Hombre","M","F")," ")</f>
        <v>M</v>
      </c>
      <c r="G85" s="5" t="str">
        <f>IF(INSC[[#This Row],[Dorsal]]&lt;&gt;0,IF(INSC[[#This Row],[Año]]&lt;= 1987,"V",VLOOKUP(INSC[[#This Row],[Año]],Categorias[[#All],[Año Desde]:[Años]],2,FALSE))," ")</f>
        <v>S</v>
      </c>
      <c r="H85" s="5" t="str">
        <f>IF(INSC[[#This Row],[Dorsal]]&lt;&gt;0,FAG[[#This Row],[CLUB]]," ")</f>
        <v>Estrailurtarrak</v>
      </c>
    </row>
    <row r="86" spans="2:8" x14ac:dyDescent="0.25">
      <c r="B86" s="4">
        <f>FAG[[#This Row],[DORSAL]]</f>
        <v>85</v>
      </c>
      <c r="C86" s="5" t="str">
        <f>IF(INSC[[#This Row],[Dorsal]]&lt;&gt;0,CONCATENATE(UPPER(MID(FAG[[#This Row],[NOMBRE]],1,1)),LOWER(RIGHT(FAG[[#This Row],[NOMBRE]],LEN(FAG[[#This Row],[NOMBRE]])-1)))," ")</f>
        <v>Ciro</v>
      </c>
      <c r="D86" s="5" t="str">
        <f>IF(INSC[[#This Row],[Dorsal]]&lt;&gt;0,UPPER(FAG[[#This Row],[APELLIDOS]])," ")</f>
        <v>TOBAR ORTIZ DE URBINA</v>
      </c>
      <c r="E86" s="14">
        <f>IF(INSC[[#This Row],[Dorsal]]&lt;&gt;0,YEAR(FAG[[#This Row],[FECHA NACIMIENTO]])," ")</f>
        <v>1971</v>
      </c>
      <c r="F86" s="5" t="str">
        <f>IF(INSC[[#This Row],[Dorsal]]&lt;&gt;0,IF(FAG[[#This Row],[GÉNERO]]="Hombre","M","F")," ")</f>
        <v>M</v>
      </c>
      <c r="G86" s="5" t="str">
        <f>IF(INSC[[#This Row],[Dorsal]]&lt;&gt;0,IF(INSC[[#This Row],[Año]]&lt;= 1987,"V",VLOOKUP(INSC[[#This Row],[Año]],Categorias[[#All],[Año Desde]:[Años]],2,FALSE))," ")</f>
        <v>V</v>
      </c>
      <c r="H86" s="5" t="str">
        <f>IF(INSC[[#This Row],[Dorsal]]&lt;&gt;0,FAG[[#This Row],[CLUB]]," ")</f>
        <v>C. D. Ciclista Vibike</v>
      </c>
    </row>
    <row r="87" spans="2:8" x14ac:dyDescent="0.25">
      <c r="B87" s="4">
        <f>FAG[[#This Row],[DORSAL]]</f>
        <v>86</v>
      </c>
      <c r="C87" s="5" t="str">
        <f>IF(INSC[[#This Row],[Dorsal]]&lt;&gt;0,CONCATENATE(UPPER(MID(FAG[[#This Row],[NOMBRE]],1,1)),LOWER(RIGHT(FAG[[#This Row],[NOMBRE]],LEN(FAG[[#This Row],[NOMBRE]])-1)))," ")</f>
        <v>Ander</v>
      </c>
      <c r="D87" s="5" t="str">
        <f>IF(INSC[[#This Row],[Dorsal]]&lt;&gt;0,UPPER(FAG[[#This Row],[APELLIDOS]])," ")</f>
        <v>OTEGUI</v>
      </c>
      <c r="E87" s="14">
        <f>IF(INSC[[#This Row],[Dorsal]]&lt;&gt;0,YEAR(FAG[[#This Row],[FECHA NACIMIENTO]])," ")</f>
        <v>1967</v>
      </c>
      <c r="F87" s="5" t="str">
        <f>IF(INSC[[#This Row],[Dorsal]]&lt;&gt;0,IF(FAG[[#This Row],[GÉNERO]]="Hombre","M","F")," ")</f>
        <v>M</v>
      </c>
      <c r="G87" s="5" t="str">
        <f>IF(INSC[[#This Row],[Dorsal]]&lt;&gt;0,IF(INSC[[#This Row],[Año]]&lt;= 1987,"V",VLOOKUP(INSC[[#This Row],[Año]],Categorias[[#All],[Año Desde]:[Años]],2,FALSE))," ")</f>
        <v>V</v>
      </c>
      <c r="H87" s="5" t="str">
        <f>IF(INSC[[#This Row],[Dorsal]]&lt;&gt;0,FAG[[#This Row],[CLUB]]," ")</f>
        <v>Independiente</v>
      </c>
    </row>
    <row r="88" spans="2:8" x14ac:dyDescent="0.25">
      <c r="B88" s="4">
        <f>FAG[[#This Row],[DORSAL]]</f>
        <v>87</v>
      </c>
      <c r="C88" s="5" t="str">
        <f>IF(INSC[[#This Row],[Dorsal]]&lt;&gt;0,CONCATENATE(UPPER(MID(FAG[[#This Row],[NOMBRE]],1,1)),LOWER(RIGHT(FAG[[#This Row],[NOMBRE]],LEN(FAG[[#This Row],[NOMBRE]])-1)))," ")</f>
        <v>Jesus maria</v>
      </c>
      <c r="D88" s="5" t="str">
        <f>IF(INSC[[#This Row],[Dorsal]]&lt;&gt;0,UPPER(FAG[[#This Row],[APELLIDOS]])," ")</f>
        <v>EGUIMENDIA CHURRUCA</v>
      </c>
      <c r="E88" s="14">
        <f>IF(INSC[[#This Row],[Dorsal]]&lt;&gt;0,YEAR(FAG[[#This Row],[FECHA NACIMIENTO]])," ")</f>
        <v>1954</v>
      </c>
      <c r="F88" s="5" t="str">
        <f>IF(INSC[[#This Row],[Dorsal]]&lt;&gt;0,IF(FAG[[#This Row],[GÉNERO]]="Hombre","M","F")," ")</f>
        <v>M</v>
      </c>
      <c r="G88" s="5" t="str">
        <f>IF(INSC[[#This Row],[Dorsal]]&lt;&gt;0,IF(INSC[[#This Row],[Año]]&lt;= 1987,"V",VLOOKUP(INSC[[#This Row],[Año]],Categorias[[#All],[Año Desde]:[Años]],2,FALSE))," ")</f>
        <v>V</v>
      </c>
      <c r="H88" s="5" t="str">
        <f>IF(INSC[[#This Row],[Dorsal]]&lt;&gt;0,FAG[[#This Row],[CLUB]]," ")</f>
        <v>Donostiarrak</v>
      </c>
    </row>
    <row r="89" spans="2:8" x14ac:dyDescent="0.25">
      <c r="B89" s="4">
        <f>FAG[[#This Row],[DORSAL]]</f>
        <v>88</v>
      </c>
      <c r="C89" s="5" t="str">
        <f>IF(INSC[[#This Row],[Dorsal]]&lt;&gt;0,CONCATENATE(UPPER(MID(FAG[[#This Row],[NOMBRE]],1,1)),LOWER(RIGHT(FAG[[#This Row],[NOMBRE]],LEN(FAG[[#This Row],[NOMBRE]])-1)))," ")</f>
        <v>Juantxo</v>
      </c>
      <c r="D89" s="5" t="str">
        <f>IF(INSC[[#This Row],[Dorsal]]&lt;&gt;0,UPPER(FAG[[#This Row],[APELLIDOS]])," ")</f>
        <v>AZURMENDI ZELAIA</v>
      </c>
      <c r="E89" s="14">
        <f>IF(INSC[[#This Row],[Dorsal]]&lt;&gt;0,YEAR(FAG[[#This Row],[FECHA NACIMIENTO]])," ")</f>
        <v>1960</v>
      </c>
      <c r="F89" s="5" t="str">
        <f>IF(INSC[[#This Row],[Dorsal]]&lt;&gt;0,IF(FAG[[#This Row],[GÉNERO]]="Hombre","M","F")," ")</f>
        <v>M</v>
      </c>
      <c r="G89" s="5" t="str">
        <f>IF(INSC[[#This Row],[Dorsal]]&lt;&gt;0,IF(INSC[[#This Row],[Año]]&lt;= 1987,"V",VLOOKUP(INSC[[#This Row],[Año]],Categorias[[#All],[Año Desde]:[Años]],2,FALSE))," ")</f>
        <v>V</v>
      </c>
      <c r="H89" s="5" t="str">
        <f>IF(INSC[[#This Row],[Dorsal]]&lt;&gt;0,FAG[[#This Row],[CLUB]]," ")</f>
        <v>Dantzaleku-Sakana</v>
      </c>
    </row>
    <row r="90" spans="2:8" x14ac:dyDescent="0.25">
      <c r="B90" s="4">
        <f>FAG[[#This Row],[DORSAL]]</f>
        <v>89</v>
      </c>
      <c r="C90" s="5" t="str">
        <f>IF(INSC[[#This Row],[Dorsal]]&lt;&gt;0,CONCATENATE(UPPER(MID(FAG[[#This Row],[NOMBRE]],1,1)),LOWER(RIGHT(FAG[[#This Row],[NOMBRE]],LEN(FAG[[#This Row],[NOMBRE]])-1)))," ")</f>
        <v xml:space="preserve">Iker </v>
      </c>
      <c r="D90" s="5" t="str">
        <f>IF(INSC[[#This Row],[Dorsal]]&lt;&gt;0,UPPER(FAG[[#This Row],[APELLIDOS]])," ")</f>
        <v xml:space="preserve">ANGLADA AIZPURUA </v>
      </c>
      <c r="E90" s="14">
        <f>IF(INSC[[#This Row],[Dorsal]]&lt;&gt;0,YEAR(FAG[[#This Row],[FECHA NACIMIENTO]])," ")</f>
        <v>1999</v>
      </c>
      <c r="F90" s="5" t="str">
        <f>IF(INSC[[#This Row],[Dorsal]]&lt;&gt;0,IF(FAG[[#This Row],[GÉNERO]]="Hombre","M","F")," ")</f>
        <v>M</v>
      </c>
      <c r="G90" s="5" t="str">
        <f>IF(INSC[[#This Row],[Dorsal]]&lt;&gt;0,IF(INSC[[#This Row],[Año]]&lt;= 1987,"V",VLOOKUP(INSC[[#This Row],[Año]],Categorias[[#All],[Año Desde]:[Años]],2,FALSE))," ")</f>
        <v>S</v>
      </c>
      <c r="H90" s="5" t="str">
        <f>IF(INSC[[#This Row],[Dorsal]]&lt;&gt;0,FAG[[#This Row],[CLUB]]," ")</f>
        <v>Super Amara BAT</v>
      </c>
    </row>
    <row r="91" spans="2:8" x14ac:dyDescent="0.25">
      <c r="B91" s="4">
        <f>FAG[[#This Row],[DORSAL]]</f>
        <v>90</v>
      </c>
      <c r="C91" s="5" t="str">
        <f>IF(INSC[[#This Row],[Dorsal]]&lt;&gt;0,CONCATENATE(UPPER(MID(FAG[[#This Row],[NOMBRE]],1,1)),LOWER(RIGHT(FAG[[#This Row],[NOMBRE]],LEN(FAG[[#This Row],[NOMBRE]])-1)))," ")</f>
        <v>Ignacio</v>
      </c>
      <c r="D91" s="5" t="str">
        <f>IF(INSC[[#This Row],[Dorsal]]&lt;&gt;0,UPPER(FAG[[#This Row],[APELLIDOS]])," ")</f>
        <v>MIJOLE’ SOTO</v>
      </c>
      <c r="E91" s="14">
        <f>IF(INSC[[#This Row],[Dorsal]]&lt;&gt;0,YEAR(FAG[[#This Row],[FECHA NACIMIENTO]])," ")</f>
        <v>1972</v>
      </c>
      <c r="F91" s="5" t="str">
        <f>IF(INSC[[#This Row],[Dorsal]]&lt;&gt;0,IF(FAG[[#This Row],[GÉNERO]]="Hombre","M","F")," ")</f>
        <v>M</v>
      </c>
      <c r="G91" s="5" t="str">
        <f>IF(INSC[[#This Row],[Dorsal]]&lt;&gt;0,IF(INSC[[#This Row],[Año]]&lt;= 1987,"V",VLOOKUP(INSC[[#This Row],[Año]],Categorias[[#All],[Año Desde]:[Años]],2,FALSE))," ")</f>
        <v>V</v>
      </c>
      <c r="H91" s="5" t="str">
        <f>IF(INSC[[#This Row],[Dorsal]]&lt;&gt;0,FAG[[#This Row],[CLUB]]," ")</f>
        <v>Independiente</v>
      </c>
    </row>
    <row r="92" spans="2:8" x14ac:dyDescent="0.25">
      <c r="B92" s="4">
        <f>FAG[[#This Row],[DORSAL]]</f>
        <v>91</v>
      </c>
      <c r="C92" s="5" t="str">
        <f>IF(INSC[[#This Row],[Dorsal]]&lt;&gt;0,CONCATENATE(UPPER(MID(FAG[[#This Row],[NOMBRE]],1,1)),LOWER(RIGHT(FAG[[#This Row],[NOMBRE]],LEN(FAG[[#This Row],[NOMBRE]])-1)))," ")</f>
        <v>Maria</v>
      </c>
      <c r="D92" s="5" t="str">
        <f>IF(INSC[[#This Row],[Dorsal]]&lt;&gt;0,UPPER(FAG[[#This Row],[APELLIDOS]])," ")</f>
        <v>GRACIA</v>
      </c>
      <c r="E92" s="14">
        <f>IF(INSC[[#This Row],[Dorsal]]&lt;&gt;0,YEAR(FAG[[#This Row],[FECHA NACIMIENTO]])," ")</f>
        <v>1990</v>
      </c>
      <c r="F92" s="5" t="str">
        <f>IF(INSC[[#This Row],[Dorsal]]&lt;&gt;0,IF(FAG[[#This Row],[GÉNERO]]="Hombre","M","F")," ")</f>
        <v>F</v>
      </c>
      <c r="G92" s="5" t="str">
        <f>IF(INSC[[#This Row],[Dorsal]]&lt;&gt;0,IF(INSC[[#This Row],[Año]]&lt;= 1987,"V",VLOOKUP(INSC[[#This Row],[Año]],Categorias[[#All],[Año Desde]:[Años]],2,FALSE))," ")</f>
        <v>S</v>
      </c>
      <c r="H92" s="5" t="str">
        <f>IF(INSC[[#This Row],[Dorsal]]&lt;&gt;0,FAG[[#This Row],[CLUB]]," ")</f>
        <v>Berabera</v>
      </c>
    </row>
    <row r="93" spans="2:8" x14ac:dyDescent="0.25">
      <c r="B93" s="4">
        <f>FAG[[#This Row],[DORSAL]]</f>
        <v>92</v>
      </c>
      <c r="C93" s="5" t="str">
        <f>IF(INSC[[#This Row],[Dorsal]]&lt;&gt;0,CONCATENATE(UPPER(MID(FAG[[#This Row],[NOMBRE]],1,1)),LOWER(RIGHT(FAG[[#This Row],[NOMBRE]],LEN(FAG[[#This Row],[NOMBRE]])-1)))," ")</f>
        <v>Raul</v>
      </c>
      <c r="D93" s="5" t="str">
        <f>IF(INSC[[#This Row],[Dorsal]]&lt;&gt;0,UPPER(FAG[[#This Row],[APELLIDOS]])," ")</f>
        <v xml:space="preserve">ANDRÉS GONZÁLEZ </v>
      </c>
      <c r="E93" s="14">
        <f>IF(INSC[[#This Row],[Dorsal]]&lt;&gt;0,YEAR(FAG[[#This Row],[FECHA NACIMIENTO]])," ")</f>
        <v>1977</v>
      </c>
      <c r="F93" s="5" t="str">
        <f>IF(INSC[[#This Row],[Dorsal]]&lt;&gt;0,IF(FAG[[#This Row],[GÉNERO]]="Hombre","M","F")," ")</f>
        <v>M</v>
      </c>
      <c r="G93" s="5" t="str">
        <f>IF(INSC[[#This Row],[Dorsal]]&lt;&gt;0,IF(INSC[[#This Row],[Año]]&lt;= 1987,"V",VLOOKUP(INSC[[#This Row],[Año]],Categorias[[#All],[Año Desde]:[Años]],2,FALSE))," ")</f>
        <v>V</v>
      </c>
      <c r="H93" s="5" t="str">
        <f>IF(INSC[[#This Row],[Dorsal]]&lt;&gt;0,FAG[[#This Row],[CLUB]]," ")</f>
        <v>Independiente</v>
      </c>
    </row>
    <row r="94" spans="2:8" x14ac:dyDescent="0.25">
      <c r="B94" s="4">
        <f>FAG[[#This Row],[DORSAL]]</f>
        <v>93</v>
      </c>
      <c r="C94" s="5" t="str">
        <f>IF(INSC[[#This Row],[Dorsal]]&lt;&gt;0,CONCATENATE(UPPER(MID(FAG[[#This Row],[NOMBRE]],1,1)),LOWER(RIGHT(FAG[[#This Row],[NOMBRE]],LEN(FAG[[#This Row],[NOMBRE]])-1)))," ")</f>
        <v>Aitzol</v>
      </c>
      <c r="D94" s="5" t="str">
        <f>IF(INSC[[#This Row],[Dorsal]]&lt;&gt;0,UPPER(FAG[[#This Row],[APELLIDOS]])," ")</f>
        <v>SOTO</v>
      </c>
      <c r="E94" s="14">
        <f>IF(INSC[[#This Row],[Dorsal]]&lt;&gt;0,YEAR(FAG[[#This Row],[FECHA NACIMIENTO]])," ")</f>
        <v>2000</v>
      </c>
      <c r="F94" s="5" t="str">
        <f>IF(INSC[[#This Row],[Dorsal]]&lt;&gt;0,IF(FAG[[#This Row],[GÉNERO]]="Hombre","M","F")," ")</f>
        <v>M</v>
      </c>
      <c r="G94" s="5" t="str">
        <f>IF(INSC[[#This Row],[Dorsal]]&lt;&gt;0,IF(INSC[[#This Row],[Año]]&lt;= 1987,"V",VLOOKUP(INSC[[#This Row],[Año]],Categorias[[#All],[Año Desde]:[Años]],2,FALSE))," ")</f>
        <v>S</v>
      </c>
      <c r="H94" s="5" t="str">
        <f>IF(INSC[[#This Row],[Dorsal]]&lt;&gt;0,FAG[[#This Row],[CLUB]]," ")</f>
        <v>Independiente</v>
      </c>
    </row>
    <row r="95" spans="2:8" x14ac:dyDescent="0.25">
      <c r="B95" s="4">
        <f>FAG[[#This Row],[DORSAL]]</f>
        <v>94</v>
      </c>
      <c r="C95" s="5" t="str">
        <f>IF(INSC[[#This Row],[Dorsal]]&lt;&gt;0,CONCATENATE(UPPER(MID(FAG[[#This Row],[NOMBRE]],1,1)),LOWER(RIGHT(FAG[[#This Row],[NOMBRE]],LEN(FAG[[#This Row],[NOMBRE]])-1)))," ")</f>
        <v>Jose maría</v>
      </c>
      <c r="D95" s="5" t="str">
        <f>IF(INSC[[#This Row],[Dorsal]]&lt;&gt;0,UPPER(FAG[[#This Row],[APELLIDOS]])," ")</f>
        <v>SALAMANCA VACA</v>
      </c>
      <c r="E95" s="14">
        <f>IF(INSC[[#This Row],[Dorsal]]&lt;&gt;0,YEAR(FAG[[#This Row],[FECHA NACIMIENTO]])," ")</f>
        <v>1979</v>
      </c>
      <c r="F95" s="5" t="str">
        <f>IF(INSC[[#This Row],[Dorsal]]&lt;&gt;0,IF(FAG[[#This Row],[GÉNERO]]="Hombre","M","F")," ")</f>
        <v>M</v>
      </c>
      <c r="G95" s="5" t="str">
        <f>IF(INSC[[#This Row],[Dorsal]]&lt;&gt;0,IF(INSC[[#This Row],[Año]]&lt;= 1987,"V",VLOOKUP(INSC[[#This Row],[Año]],Categorias[[#All],[Año Desde]:[Años]],2,FALSE))," ")</f>
        <v>V</v>
      </c>
      <c r="H95" s="5" t="str">
        <f>IF(INSC[[#This Row],[Dorsal]]&lt;&gt;0,FAG[[#This Row],[CLUB]]," ")</f>
        <v>Independiente</v>
      </c>
    </row>
    <row r="96" spans="2:8" ht="30" x14ac:dyDescent="0.25">
      <c r="B96" s="4">
        <f>FAG[[#This Row],[DORSAL]]</f>
        <v>95</v>
      </c>
      <c r="C96" s="5" t="str">
        <f>IF(INSC[[#This Row],[Dorsal]]&lt;&gt;0,CONCATENATE(UPPER(MID(FAG[[#This Row],[NOMBRE]],1,1)),LOWER(RIGHT(FAG[[#This Row],[NOMBRE]],LEN(FAG[[#This Row],[NOMBRE]])-1)))," ")</f>
        <v>Javier</v>
      </c>
      <c r="D96" s="5" t="str">
        <f>IF(INSC[[#This Row],[Dorsal]]&lt;&gt;0,UPPER(FAG[[#This Row],[APELLIDOS]])," ")</f>
        <v>ROMAN DELGADO</v>
      </c>
      <c r="E96" s="14">
        <f>IF(INSC[[#This Row],[Dorsal]]&lt;&gt;0,YEAR(FAG[[#This Row],[FECHA NACIMIENTO]])," ")</f>
        <v>1984</v>
      </c>
      <c r="F96" s="5" t="str">
        <f>IF(INSC[[#This Row],[Dorsal]]&lt;&gt;0,IF(FAG[[#This Row],[GÉNERO]]="Hombre","M","F")," ")</f>
        <v>M</v>
      </c>
      <c r="G96" s="5" t="str">
        <f>IF(INSC[[#This Row],[Dorsal]]&lt;&gt;0,IF(INSC[[#This Row],[Año]]&lt;= 1987,"V",VLOOKUP(INSC[[#This Row],[Año]],Categorias[[#All],[Año Desde]:[Años]],2,FALSE))," ")</f>
        <v>V</v>
      </c>
      <c r="H96" s="5" t="str">
        <f>IF(INSC[[#This Row],[Dorsal]]&lt;&gt;0,FAG[[#This Row],[CLUB]]," ")</f>
        <v>Kamel Ziani Orioko Atletismo Taldea</v>
      </c>
    </row>
    <row r="97" spans="2:8" x14ac:dyDescent="0.25">
      <c r="B97" s="4">
        <f>FAG[[#This Row],[DORSAL]]</f>
        <v>96</v>
      </c>
      <c r="C97" s="5" t="str">
        <f>IF(INSC[[#This Row],[Dorsal]]&lt;&gt;0,CONCATENATE(UPPER(MID(FAG[[#This Row],[NOMBRE]],1,1)),LOWER(RIGHT(FAG[[#This Row],[NOMBRE]],LEN(FAG[[#This Row],[NOMBRE]])-1)))," ")</f>
        <v>Josu</v>
      </c>
      <c r="D97" s="5" t="str">
        <f>IF(INSC[[#This Row],[Dorsal]]&lt;&gt;0,UPPER(FAG[[#This Row],[APELLIDOS]])," ")</f>
        <v>DIAZ</v>
      </c>
      <c r="E97" s="14">
        <f>IF(INSC[[#This Row],[Dorsal]]&lt;&gt;0,YEAR(FAG[[#This Row],[FECHA NACIMIENTO]])," ")</f>
        <v>1987</v>
      </c>
      <c r="F97" s="5" t="str">
        <f>IF(INSC[[#This Row],[Dorsal]]&lt;&gt;0,IF(FAG[[#This Row],[GÉNERO]]="Hombre","M","F")," ")</f>
        <v>M</v>
      </c>
      <c r="G97" s="5" t="str">
        <f>IF(INSC[[#This Row],[Dorsal]]&lt;&gt;0,IF(INSC[[#This Row],[Año]]&lt;= 1987,"V",VLOOKUP(INSC[[#This Row],[Año]],Categorias[[#All],[Año Desde]:[Años]],2,FALSE))," ")</f>
        <v>V</v>
      </c>
      <c r="H97" s="5" t="str">
        <f>IF(INSC[[#This Row],[Dorsal]]&lt;&gt;0,FAG[[#This Row],[CLUB]]," ")</f>
        <v>Independiente</v>
      </c>
    </row>
    <row r="98" spans="2:8" x14ac:dyDescent="0.25">
      <c r="B98" s="4">
        <f>FAG[[#This Row],[DORSAL]]</f>
        <v>97</v>
      </c>
      <c r="C98" s="5" t="str">
        <f>IF(INSC[[#This Row],[Dorsal]]&lt;&gt;0,CONCATENATE(UPPER(MID(FAG[[#This Row],[NOMBRE]],1,1)),LOWER(RIGHT(FAG[[#This Row],[NOMBRE]],LEN(FAG[[#This Row],[NOMBRE]])-1)))," ")</f>
        <v>Anabel</v>
      </c>
      <c r="D98" s="5" t="str">
        <f>IF(INSC[[#This Row],[Dorsal]]&lt;&gt;0,UPPER(FAG[[#This Row],[APELLIDOS]])," ")</f>
        <v>FLORES CONDE</v>
      </c>
      <c r="E98" s="14">
        <f>IF(INSC[[#This Row],[Dorsal]]&lt;&gt;0,YEAR(FAG[[#This Row],[FECHA NACIMIENTO]])," ")</f>
        <v>1983</v>
      </c>
      <c r="F98" s="5" t="str">
        <f>IF(INSC[[#This Row],[Dorsal]]&lt;&gt;0,IF(FAG[[#This Row],[GÉNERO]]="Hombre","M","F")," ")</f>
        <v>F</v>
      </c>
      <c r="G98" s="5" t="str">
        <f>IF(INSC[[#This Row],[Dorsal]]&lt;&gt;0,IF(INSC[[#This Row],[Año]]&lt;= 1987,"V",VLOOKUP(INSC[[#This Row],[Año]],Categorias[[#All],[Año Desde]:[Años]],2,FALSE))," ")</f>
        <v>V</v>
      </c>
      <c r="H98" s="5" t="str">
        <f>IF(INSC[[#This Row],[Dorsal]]&lt;&gt;0,FAG[[#This Row],[CLUB]]," ")</f>
        <v>Independiente</v>
      </c>
    </row>
    <row r="99" spans="2:8" x14ac:dyDescent="0.25">
      <c r="B99" s="4">
        <f>FAG[[#This Row],[DORSAL]]</f>
        <v>98</v>
      </c>
      <c r="C99" s="5" t="str">
        <f>IF(INSC[[#This Row],[Dorsal]]&lt;&gt;0,CONCATENATE(UPPER(MID(FAG[[#This Row],[NOMBRE]],1,1)),LOWER(RIGHT(FAG[[#This Row],[NOMBRE]],LEN(FAG[[#This Row],[NOMBRE]])-1)))," ")</f>
        <v xml:space="preserve">Kepa </v>
      </c>
      <c r="D99" s="5" t="str">
        <f>IF(INSC[[#This Row],[Dorsal]]&lt;&gt;0,UPPER(FAG[[#This Row],[APELLIDOS]])," ")</f>
        <v>USABIAGA ARTOLA</v>
      </c>
      <c r="E99" s="14">
        <f>IF(INSC[[#This Row],[Dorsal]]&lt;&gt;0,YEAR(FAG[[#This Row],[FECHA NACIMIENTO]])," ")</f>
        <v>1969</v>
      </c>
      <c r="F99" s="5" t="str">
        <f>IF(INSC[[#This Row],[Dorsal]]&lt;&gt;0,IF(FAG[[#This Row],[GÉNERO]]="Hombre","M","F")," ")</f>
        <v>M</v>
      </c>
      <c r="G99" s="5" t="str">
        <f>IF(INSC[[#This Row],[Dorsal]]&lt;&gt;0,IF(INSC[[#This Row],[Año]]&lt;= 1987,"V",VLOOKUP(INSC[[#This Row],[Año]],Categorias[[#All],[Año Desde]:[Años]],2,FALSE))," ")</f>
        <v>V</v>
      </c>
      <c r="H99" s="5" t="str">
        <f>IF(INSC[[#This Row],[Dorsal]]&lt;&gt;0,FAG[[#This Row],[CLUB]]," ")</f>
        <v>Denontzat Ocr</v>
      </c>
    </row>
    <row r="100" spans="2:8" x14ac:dyDescent="0.25">
      <c r="B100" s="4">
        <f>FAG[[#This Row],[DORSAL]]</f>
        <v>99</v>
      </c>
      <c r="C100" s="5" t="str">
        <f>IF(INSC[[#This Row],[Dorsal]]&lt;&gt;0,CONCATENATE(UPPER(MID(FAG[[#This Row],[NOMBRE]],1,1)),LOWER(RIGHT(FAG[[#This Row],[NOMBRE]],LEN(FAG[[#This Row],[NOMBRE]])-1)))," ")</f>
        <v>Ixma</v>
      </c>
      <c r="D100" s="5" t="str">
        <f>IF(INSC[[#This Row],[Dorsal]]&lt;&gt;0,UPPER(FAG[[#This Row],[APELLIDOS]])," ")</f>
        <v>TERESA ZABALA</v>
      </c>
      <c r="E100" s="14">
        <f>IF(INSC[[#This Row],[Dorsal]]&lt;&gt;0,YEAR(FAG[[#This Row],[FECHA NACIMIENTO]])," ")</f>
        <v>1974</v>
      </c>
      <c r="F100" s="5" t="str">
        <f>IF(INSC[[#This Row],[Dorsal]]&lt;&gt;0,IF(FAG[[#This Row],[GÉNERO]]="Hombre","M","F")," ")</f>
        <v>M</v>
      </c>
      <c r="G100" s="5" t="str">
        <f>IF(INSC[[#This Row],[Dorsal]]&lt;&gt;0,IF(INSC[[#This Row],[Año]]&lt;= 1987,"V",VLOOKUP(INSC[[#This Row],[Año]],Categorias[[#All],[Año Desde]:[Años]],2,FALSE))," ")</f>
        <v>V</v>
      </c>
      <c r="H100" s="5" t="str">
        <f>IF(INSC[[#This Row],[Dorsal]]&lt;&gt;0,FAG[[#This Row],[CLUB]]," ")</f>
        <v>Independiente</v>
      </c>
    </row>
    <row r="101" spans="2:8" x14ac:dyDescent="0.25">
      <c r="B101" s="4">
        <f>FAG[[#This Row],[DORSAL]]</f>
        <v>100</v>
      </c>
      <c r="C101" s="5" t="str">
        <f>IF(INSC[[#This Row],[Dorsal]]&lt;&gt;0,CONCATENATE(UPPER(MID(FAG[[#This Row],[NOMBRE]],1,1)),LOWER(RIGHT(FAG[[#This Row],[NOMBRE]],LEN(FAG[[#This Row],[NOMBRE]])-1)))," ")</f>
        <v>Mitxel</v>
      </c>
      <c r="D101" s="5" t="str">
        <f>IF(INSC[[#This Row],[Dorsal]]&lt;&gt;0,UPPER(FAG[[#This Row],[APELLIDOS]])," ")</f>
        <v>CUADRADO</v>
      </c>
      <c r="E101" s="14">
        <f>IF(INSC[[#This Row],[Dorsal]]&lt;&gt;0,YEAR(FAG[[#This Row],[FECHA NACIMIENTO]])," ")</f>
        <v>1968</v>
      </c>
      <c r="F101" s="5" t="str">
        <f>IF(INSC[[#This Row],[Dorsal]]&lt;&gt;0,IF(FAG[[#This Row],[GÉNERO]]="Hombre","M","F")," ")</f>
        <v>M</v>
      </c>
      <c r="G101" s="5" t="str">
        <f>IF(INSC[[#This Row],[Dorsal]]&lt;&gt;0,IF(INSC[[#This Row],[Año]]&lt;= 1987,"V",VLOOKUP(INSC[[#This Row],[Año]],Categorias[[#All],[Año Desde]:[Años]],2,FALSE))," ")</f>
        <v>V</v>
      </c>
      <c r="H101" s="5" t="str">
        <f>IF(INSC[[#This Row],[Dorsal]]&lt;&gt;0,FAG[[#This Row],[CLUB]]," ")</f>
        <v>Bolitas Anaiak</v>
      </c>
    </row>
    <row r="102" spans="2:8" x14ac:dyDescent="0.25">
      <c r="B102" s="4">
        <f>FAG[[#This Row],[DORSAL]]</f>
        <v>101</v>
      </c>
      <c r="C102" s="5" t="str">
        <f>IF(INSC[[#This Row],[Dorsal]]&lt;&gt;0,CONCATENATE(UPPER(MID(FAG[[#This Row],[NOMBRE]],1,1)),LOWER(RIGHT(FAG[[#This Row],[NOMBRE]],LEN(FAG[[#This Row],[NOMBRE]])-1)))," ")</f>
        <v>Raquel</v>
      </c>
      <c r="D102" s="5" t="str">
        <f>IF(INSC[[#This Row],[Dorsal]]&lt;&gt;0,UPPER(FAG[[#This Row],[APELLIDOS]])," ")</f>
        <v>GARCÍA LEÓN</v>
      </c>
      <c r="E102" s="14">
        <f>IF(INSC[[#This Row],[Dorsal]]&lt;&gt;0,YEAR(FAG[[#This Row],[FECHA NACIMIENTO]])," ")</f>
        <v>1974</v>
      </c>
      <c r="F102" s="5" t="str">
        <f>IF(INSC[[#This Row],[Dorsal]]&lt;&gt;0,IF(FAG[[#This Row],[GÉNERO]]="Hombre","M","F")," ")</f>
        <v>F</v>
      </c>
      <c r="G102" s="5" t="str">
        <f>IF(INSC[[#This Row],[Dorsal]]&lt;&gt;0,IF(INSC[[#This Row],[Año]]&lt;= 1987,"V",VLOOKUP(INSC[[#This Row],[Año]],Categorias[[#All],[Año Desde]:[Años]],2,FALSE))," ")</f>
        <v>V</v>
      </c>
      <c r="H102" s="5" t="str">
        <f>IF(INSC[[#This Row],[Dorsal]]&lt;&gt;0,FAG[[#This Row],[CLUB]]," ")</f>
        <v>Independiente</v>
      </c>
    </row>
    <row r="103" spans="2:8" x14ac:dyDescent="0.25">
      <c r="B103" s="4">
        <f>FAG[[#This Row],[DORSAL]]</f>
        <v>102</v>
      </c>
      <c r="C103" s="5" t="str">
        <f>IF(INSC[[#This Row],[Dorsal]]&lt;&gt;0,CONCATENATE(UPPER(MID(FAG[[#This Row],[NOMBRE]],1,1)),LOWER(RIGHT(FAG[[#This Row],[NOMBRE]],LEN(FAG[[#This Row],[NOMBRE]])-1)))," ")</f>
        <v xml:space="preserve">Ana isabel </v>
      </c>
      <c r="D103" s="5" t="str">
        <f>IF(INSC[[#This Row],[Dorsal]]&lt;&gt;0,UPPER(FAG[[#This Row],[APELLIDOS]])," ")</f>
        <v>SOBRIDO</v>
      </c>
      <c r="E103" s="14">
        <f>IF(INSC[[#This Row],[Dorsal]]&lt;&gt;0,YEAR(FAG[[#This Row],[FECHA NACIMIENTO]])," ")</f>
        <v>1980</v>
      </c>
      <c r="F103" s="5" t="str">
        <f>IF(INSC[[#This Row],[Dorsal]]&lt;&gt;0,IF(FAG[[#This Row],[GÉNERO]]="Hombre","M","F")," ")</f>
        <v>F</v>
      </c>
      <c r="G103" s="5" t="str">
        <f>IF(INSC[[#This Row],[Dorsal]]&lt;&gt;0,IF(INSC[[#This Row],[Año]]&lt;= 1987,"V",VLOOKUP(INSC[[#This Row],[Año]],Categorias[[#All],[Año Desde]:[Años]],2,FALSE))," ")</f>
        <v>V</v>
      </c>
      <c r="H103" s="5" t="str">
        <f>IF(INSC[[#This Row],[Dorsal]]&lt;&gt;0,FAG[[#This Row],[CLUB]]," ")</f>
        <v>Independiente</v>
      </c>
    </row>
    <row r="104" spans="2:8" x14ac:dyDescent="0.25">
      <c r="B104" s="4">
        <f>FAG[[#This Row],[DORSAL]]</f>
        <v>103</v>
      </c>
      <c r="C104" s="5" t="str">
        <f>IF(INSC[[#This Row],[Dorsal]]&lt;&gt;0,CONCATENATE(UPPER(MID(FAG[[#This Row],[NOMBRE]],1,1)),LOWER(RIGHT(FAG[[#This Row],[NOMBRE]],LEN(FAG[[#This Row],[NOMBRE]])-1)))," ")</f>
        <v>Elena</v>
      </c>
      <c r="D104" s="5" t="str">
        <f>IF(INSC[[#This Row],[Dorsal]]&lt;&gt;0,UPPER(FAG[[#This Row],[APELLIDOS]])," ")</f>
        <v>BERISTAIN ARTETXE</v>
      </c>
      <c r="E104" s="14">
        <f>IF(INSC[[#This Row],[Dorsal]]&lt;&gt;0,YEAR(FAG[[#This Row],[FECHA NACIMIENTO]])," ")</f>
        <v>1973</v>
      </c>
      <c r="F104" s="5" t="str">
        <f>IF(INSC[[#This Row],[Dorsal]]&lt;&gt;0,IF(FAG[[#This Row],[GÉNERO]]="Hombre","M","F")," ")</f>
        <v>F</v>
      </c>
      <c r="G104" s="5" t="str">
        <f>IF(INSC[[#This Row],[Dorsal]]&lt;&gt;0,IF(INSC[[#This Row],[Año]]&lt;= 1987,"V",VLOOKUP(INSC[[#This Row],[Año]],Categorias[[#All],[Año Desde]:[Años]],2,FALSE))," ")</f>
        <v>V</v>
      </c>
      <c r="H104" s="5" t="str">
        <f>IF(INSC[[#This Row],[Dorsal]]&lt;&gt;0,FAG[[#This Row],[CLUB]]," ")</f>
        <v>Zte Codeam Zarautz</v>
      </c>
    </row>
    <row r="105" spans="2:8" x14ac:dyDescent="0.25">
      <c r="B105" s="4">
        <f>FAG[[#This Row],[DORSAL]]</f>
        <v>104</v>
      </c>
      <c r="C105" s="5" t="str">
        <f>IF(INSC[[#This Row],[Dorsal]]&lt;&gt;0,CONCATENATE(UPPER(MID(FAG[[#This Row],[NOMBRE]],1,1)),LOWER(RIGHT(FAG[[#This Row],[NOMBRE]],LEN(FAG[[#This Row],[NOMBRE]])-1)))," ")</f>
        <v>Asier</v>
      </c>
      <c r="D105" s="5" t="str">
        <f>IF(INSC[[#This Row],[Dorsal]]&lt;&gt;0,UPPER(FAG[[#This Row],[APELLIDOS]])," ")</f>
        <v>ARAMBURU SAN PEDRO</v>
      </c>
      <c r="E105" s="14">
        <f>IF(INSC[[#This Row],[Dorsal]]&lt;&gt;0,YEAR(FAG[[#This Row],[FECHA NACIMIENTO]])," ")</f>
        <v>1974</v>
      </c>
      <c r="F105" s="5" t="str">
        <f>IF(INSC[[#This Row],[Dorsal]]&lt;&gt;0,IF(FAG[[#This Row],[GÉNERO]]="Hombre","M","F")," ")</f>
        <v>M</v>
      </c>
      <c r="G105" s="5" t="str">
        <f>IF(INSC[[#This Row],[Dorsal]]&lt;&gt;0,IF(INSC[[#This Row],[Año]]&lt;= 1987,"V",VLOOKUP(INSC[[#This Row],[Año]],Categorias[[#All],[Año Desde]:[Años]],2,FALSE))," ")</f>
        <v>V</v>
      </c>
      <c r="H105" s="5" t="str">
        <f>IF(INSC[[#This Row],[Dorsal]]&lt;&gt;0,FAG[[#This Row],[CLUB]]," ")</f>
        <v>Independiente</v>
      </c>
    </row>
    <row r="106" spans="2:8" x14ac:dyDescent="0.25">
      <c r="B106" s="4">
        <f>FAG[[#This Row],[DORSAL]]</f>
        <v>105</v>
      </c>
      <c r="C106" s="5" t="str">
        <f>IF(INSC[[#This Row],[Dorsal]]&lt;&gt;0,CONCATENATE(UPPER(MID(FAG[[#This Row],[NOMBRE]],1,1)),LOWER(RIGHT(FAG[[#This Row],[NOMBRE]],LEN(FAG[[#This Row],[NOMBRE]])-1)))," ")</f>
        <v>Igotz</v>
      </c>
      <c r="D106" s="5" t="str">
        <f>IF(INSC[[#This Row],[Dorsal]]&lt;&gt;0,UPPER(FAG[[#This Row],[APELLIDOS]])," ")</f>
        <v>VERGARA GABILONDO</v>
      </c>
      <c r="E106" s="14">
        <f>IF(INSC[[#This Row],[Dorsal]]&lt;&gt;0,YEAR(FAG[[#This Row],[FECHA NACIMIENTO]])," ")</f>
        <v>1978</v>
      </c>
      <c r="F106" s="5" t="str">
        <f>IF(INSC[[#This Row],[Dorsal]]&lt;&gt;0,IF(FAG[[#This Row],[GÉNERO]]="Hombre","M","F")," ")</f>
        <v>M</v>
      </c>
      <c r="G106" s="5" t="str">
        <f>IF(INSC[[#This Row],[Dorsal]]&lt;&gt;0,IF(INSC[[#This Row],[Año]]&lt;= 1987,"V",VLOOKUP(INSC[[#This Row],[Año]],Categorias[[#All],[Año Desde]:[Años]],2,FALSE))," ")</f>
        <v>V</v>
      </c>
      <c r="H106" s="5" t="str">
        <f>IF(INSC[[#This Row],[Dorsal]]&lt;&gt;0,FAG[[#This Row],[CLUB]]," ")</f>
        <v>Zumeatarra Kirol Taldea</v>
      </c>
    </row>
    <row r="107" spans="2:8" x14ac:dyDescent="0.25">
      <c r="B107" s="4">
        <f>FAG[[#This Row],[DORSAL]]</f>
        <v>106</v>
      </c>
      <c r="C107" s="5" t="str">
        <f>IF(INSC[[#This Row],[Dorsal]]&lt;&gt;0,CONCATENATE(UPPER(MID(FAG[[#This Row],[NOMBRE]],1,1)),LOWER(RIGHT(FAG[[#This Row],[NOMBRE]],LEN(FAG[[#This Row],[NOMBRE]])-1)))," ")</f>
        <v>Arkaitz</v>
      </c>
      <c r="D107" s="5" t="str">
        <f>IF(INSC[[#This Row],[Dorsal]]&lt;&gt;0,UPPER(FAG[[#This Row],[APELLIDOS]])," ")</f>
        <v>AGUINAGALDE MUGICA</v>
      </c>
      <c r="E107" s="14">
        <f>IF(INSC[[#This Row],[Dorsal]]&lt;&gt;0,YEAR(FAG[[#This Row],[FECHA NACIMIENTO]])," ")</f>
        <v>1976</v>
      </c>
      <c r="F107" s="5" t="str">
        <f>IF(INSC[[#This Row],[Dorsal]]&lt;&gt;0,IF(FAG[[#This Row],[GÉNERO]]="Hombre","M","F")," ")</f>
        <v>M</v>
      </c>
      <c r="G107" s="5" t="str">
        <f>IF(INSC[[#This Row],[Dorsal]]&lt;&gt;0,IF(INSC[[#This Row],[Año]]&lt;= 1987,"V",VLOOKUP(INSC[[#This Row],[Año]],Categorias[[#All],[Año Desde]:[Años]],2,FALSE))," ")</f>
        <v>V</v>
      </c>
      <c r="H107" s="5" t="str">
        <f>IF(INSC[[#This Row],[Dorsal]]&lt;&gt;0,FAG[[#This Row],[CLUB]]," ")</f>
        <v xml:space="preserve">Atletico Renteria </v>
      </c>
    </row>
    <row r="108" spans="2:8" x14ac:dyDescent="0.25">
      <c r="B108" s="4">
        <f>FAG[[#This Row],[DORSAL]]</f>
        <v>107</v>
      </c>
      <c r="C108" s="5" t="str">
        <f>IF(INSC[[#This Row],[Dorsal]]&lt;&gt;0,CONCATENATE(UPPER(MID(FAG[[#This Row],[NOMBRE]],1,1)),LOWER(RIGHT(FAG[[#This Row],[NOMBRE]],LEN(FAG[[#This Row],[NOMBRE]])-1)))," ")</f>
        <v>Unai</v>
      </c>
      <c r="D108" s="5" t="str">
        <f>IF(INSC[[#This Row],[Dorsal]]&lt;&gt;0,UPPER(FAG[[#This Row],[APELLIDOS]])," ")</f>
        <v>LOPETEGUI</v>
      </c>
      <c r="E108" s="14">
        <f>IF(INSC[[#This Row],[Dorsal]]&lt;&gt;0,YEAR(FAG[[#This Row],[FECHA NACIMIENTO]])," ")</f>
        <v>1975</v>
      </c>
      <c r="F108" s="5" t="str">
        <f>IF(INSC[[#This Row],[Dorsal]]&lt;&gt;0,IF(FAG[[#This Row],[GÉNERO]]="Hombre","M","F")," ")</f>
        <v>M</v>
      </c>
      <c r="G108" s="5" t="str">
        <f>IF(INSC[[#This Row],[Dorsal]]&lt;&gt;0,IF(INSC[[#This Row],[Año]]&lt;= 1987,"V",VLOOKUP(INSC[[#This Row],[Año]],Categorias[[#All],[Año Desde]:[Años]],2,FALSE))," ")</f>
        <v>V</v>
      </c>
      <c r="H108" s="5" t="str">
        <f>IF(INSC[[#This Row],[Dorsal]]&lt;&gt;0,FAG[[#This Row],[CLUB]]," ")</f>
        <v xml:space="preserve">Kemen Club Depotivo </v>
      </c>
    </row>
    <row r="109" spans="2:8" x14ac:dyDescent="0.25">
      <c r="B109" s="4">
        <f>FAG[[#This Row],[DORSAL]]</f>
        <v>108</v>
      </c>
      <c r="C109" s="5" t="str">
        <f>IF(INSC[[#This Row],[Dorsal]]&lt;&gt;0,CONCATENATE(UPPER(MID(FAG[[#This Row],[NOMBRE]],1,1)),LOWER(RIGHT(FAG[[#This Row],[NOMBRE]],LEN(FAG[[#This Row],[NOMBRE]])-1)))," ")</f>
        <v>Maider</v>
      </c>
      <c r="D109" s="5" t="str">
        <f>IF(INSC[[#This Row],[Dorsal]]&lt;&gt;0,UPPER(FAG[[#This Row],[APELLIDOS]])," ")</f>
        <v>MITXELENA MUGUREZA</v>
      </c>
      <c r="E109" s="14">
        <f>IF(INSC[[#This Row],[Dorsal]]&lt;&gt;0,YEAR(FAG[[#This Row],[FECHA NACIMIENTO]])," ")</f>
        <v>1975</v>
      </c>
      <c r="F109" s="5" t="str">
        <f>IF(INSC[[#This Row],[Dorsal]]&lt;&gt;0,IF(FAG[[#This Row],[GÉNERO]]="Hombre","M","F")," ")</f>
        <v>F</v>
      </c>
      <c r="G109" s="5" t="str">
        <f>IF(INSC[[#This Row],[Dorsal]]&lt;&gt;0,IF(INSC[[#This Row],[Año]]&lt;= 1987,"V",VLOOKUP(INSC[[#This Row],[Año]],Categorias[[#All],[Año Desde]:[Años]],2,FALSE))," ")</f>
        <v>V</v>
      </c>
      <c r="H109" s="5" t="str">
        <f>IF(INSC[[#This Row],[Dorsal]]&lt;&gt;0,FAG[[#This Row],[CLUB]]," ")</f>
        <v>Kemen Club Depotivo</v>
      </c>
    </row>
    <row r="110" spans="2:8" x14ac:dyDescent="0.25">
      <c r="B110" s="4">
        <f>FAG[[#This Row],[DORSAL]]</f>
        <v>109</v>
      </c>
      <c r="C110" s="5" t="str">
        <f>IF(INSC[[#This Row],[Dorsal]]&lt;&gt;0,CONCATENATE(UPPER(MID(FAG[[#This Row],[NOMBRE]],1,1)),LOWER(RIGHT(FAG[[#This Row],[NOMBRE]],LEN(FAG[[#This Row],[NOMBRE]])-1)))," ")</f>
        <v xml:space="preserve">Maria </v>
      </c>
      <c r="D110" s="5" t="str">
        <f>IF(INSC[[#This Row],[Dorsal]]&lt;&gt;0,UPPER(FAG[[#This Row],[APELLIDOS]])," ")</f>
        <v>BELTRAN DE HEREDIA SAN JUAN</v>
      </c>
      <c r="E110" s="14">
        <f>IF(INSC[[#This Row],[Dorsal]]&lt;&gt;0,YEAR(FAG[[#This Row],[FECHA NACIMIENTO]])," ")</f>
        <v>1967</v>
      </c>
      <c r="F110" s="5" t="str">
        <f>IF(INSC[[#This Row],[Dorsal]]&lt;&gt;0,IF(FAG[[#This Row],[GÉNERO]]="Hombre","M","F")," ")</f>
        <v>F</v>
      </c>
      <c r="G110" s="5" t="str">
        <f>IF(INSC[[#This Row],[Dorsal]]&lt;&gt;0,IF(INSC[[#This Row],[Año]]&lt;= 1987,"V",VLOOKUP(INSC[[#This Row],[Año]],Categorias[[#All],[Año Desde]:[Años]],2,FALSE))," ")</f>
        <v>V</v>
      </c>
      <c r="H110" s="5" t="str">
        <f>IF(INSC[[#This Row],[Dorsal]]&lt;&gt;0,FAG[[#This Row],[CLUB]]," ")</f>
        <v>Kemen Club Depotivo</v>
      </c>
    </row>
    <row r="111" spans="2:8" x14ac:dyDescent="0.25">
      <c r="B111" s="4">
        <f>FAG[[#This Row],[DORSAL]]</f>
        <v>110</v>
      </c>
      <c r="C111" s="5" t="str">
        <f>IF(INSC[[#This Row],[Dorsal]]&lt;&gt;0,CONCATENATE(UPPER(MID(FAG[[#This Row],[NOMBRE]],1,1)),LOWER(RIGHT(FAG[[#This Row],[NOMBRE]],LEN(FAG[[#This Row],[NOMBRE]])-1)))," ")</f>
        <v>Maialen</v>
      </c>
      <c r="D111" s="5" t="str">
        <f>IF(INSC[[#This Row],[Dorsal]]&lt;&gt;0,UPPER(FAG[[#This Row],[APELLIDOS]])," ")</f>
        <v>RUIZ PRADA</v>
      </c>
      <c r="E111" s="14">
        <f>IF(INSC[[#This Row],[Dorsal]]&lt;&gt;0,YEAR(FAG[[#This Row],[FECHA NACIMIENTO]])," ")</f>
        <v>1979</v>
      </c>
      <c r="F111" s="5" t="str">
        <f>IF(INSC[[#This Row],[Dorsal]]&lt;&gt;0,IF(FAG[[#This Row],[GÉNERO]]="Hombre","M","F")," ")</f>
        <v>F</v>
      </c>
      <c r="G111" s="5" t="str">
        <f>IF(INSC[[#This Row],[Dorsal]]&lt;&gt;0,IF(INSC[[#This Row],[Año]]&lt;= 1987,"V",VLOOKUP(INSC[[#This Row],[Año]],Categorias[[#All],[Año Desde]:[Años]],2,FALSE))," ")</f>
        <v>V</v>
      </c>
      <c r="H111" s="5" t="str">
        <f>IF(INSC[[#This Row],[Dorsal]]&lt;&gt;0,FAG[[#This Row],[CLUB]]," ")</f>
        <v>Independiente</v>
      </c>
    </row>
    <row r="112" spans="2:8" x14ac:dyDescent="0.25">
      <c r="B112" s="4">
        <f>FAG[[#This Row],[DORSAL]]</f>
        <v>111</v>
      </c>
      <c r="C112" s="5" t="str">
        <f>IF(INSC[[#This Row],[Dorsal]]&lt;&gt;0,CONCATENATE(UPPER(MID(FAG[[#This Row],[NOMBRE]],1,1)),LOWER(RIGHT(FAG[[#This Row],[NOMBRE]],LEN(FAG[[#This Row],[NOMBRE]])-1)))," ")</f>
        <v>Montse</v>
      </c>
      <c r="D112" s="5" t="str">
        <f>IF(INSC[[#This Row],[Dorsal]]&lt;&gt;0,UPPER(FAG[[#This Row],[APELLIDOS]])," ")</f>
        <v>GARMENDIA VARELA</v>
      </c>
      <c r="E112" s="14">
        <f>IF(INSC[[#This Row],[Dorsal]]&lt;&gt;0,YEAR(FAG[[#This Row],[FECHA NACIMIENTO]])," ")</f>
        <v>1968</v>
      </c>
      <c r="F112" s="5" t="str">
        <f>IF(INSC[[#This Row],[Dorsal]]&lt;&gt;0,IF(FAG[[#This Row],[GÉNERO]]="Hombre","M","F")," ")</f>
        <v>F</v>
      </c>
      <c r="G112" s="5" t="str">
        <f>IF(INSC[[#This Row],[Dorsal]]&lt;&gt;0,IF(INSC[[#This Row],[Año]]&lt;= 1987,"V",VLOOKUP(INSC[[#This Row],[Año]],Categorias[[#All],[Año Desde]:[Años]],2,FALSE))," ")</f>
        <v>V</v>
      </c>
      <c r="H112" s="5" t="str">
        <f>IF(INSC[[#This Row],[Dorsal]]&lt;&gt;0,FAG[[#This Row],[CLUB]]," ")</f>
        <v>Erlaitz Mendi Taldea</v>
      </c>
    </row>
    <row r="113" spans="2:8" x14ac:dyDescent="0.25">
      <c r="B113" s="4">
        <f>FAG[[#This Row],[DORSAL]]</f>
        <v>112</v>
      </c>
      <c r="C113" s="5" t="str">
        <f>IF(INSC[[#This Row],[Dorsal]]&lt;&gt;0,CONCATENATE(UPPER(MID(FAG[[#This Row],[NOMBRE]],1,1)),LOWER(RIGHT(FAG[[#This Row],[NOMBRE]],LEN(FAG[[#This Row],[NOMBRE]])-1)))," ")</f>
        <v>Cristina</v>
      </c>
      <c r="D113" s="5" t="str">
        <f>IF(INSC[[#This Row],[Dorsal]]&lt;&gt;0,UPPER(FAG[[#This Row],[APELLIDOS]])," ")</f>
        <v>MARTINEZ ITURRIA</v>
      </c>
      <c r="E113" s="14">
        <f>IF(INSC[[#This Row],[Dorsal]]&lt;&gt;0,YEAR(FAG[[#This Row],[FECHA NACIMIENTO]])," ")</f>
        <v>1992</v>
      </c>
      <c r="F113" s="5" t="str">
        <f>IF(INSC[[#This Row],[Dorsal]]&lt;&gt;0,IF(FAG[[#This Row],[GÉNERO]]="Hombre","M","F")," ")</f>
        <v>F</v>
      </c>
      <c r="G113" s="5" t="str">
        <f>IF(INSC[[#This Row],[Dorsal]]&lt;&gt;0,IF(INSC[[#This Row],[Año]]&lt;= 1987,"V",VLOOKUP(INSC[[#This Row],[Año]],Categorias[[#All],[Año Desde]:[Años]],2,FALSE))," ")</f>
        <v>S</v>
      </c>
      <c r="H113" s="5" t="str">
        <f>IF(INSC[[#This Row],[Dorsal]]&lt;&gt;0,FAG[[#This Row],[CLUB]]," ")</f>
        <v>Independiente</v>
      </c>
    </row>
    <row r="114" spans="2:8" x14ac:dyDescent="0.25">
      <c r="B114" s="4">
        <f>FAG[[#This Row],[DORSAL]]</f>
        <v>113</v>
      </c>
      <c r="C114" s="5" t="str">
        <f>IF(INSC[[#This Row],[Dorsal]]&lt;&gt;0,CONCATENATE(UPPER(MID(FAG[[#This Row],[NOMBRE]],1,1)),LOWER(RIGHT(FAG[[#This Row],[NOMBRE]],LEN(FAG[[#This Row],[NOMBRE]])-1)))," ")</f>
        <v>Iraia</v>
      </c>
      <c r="D114" s="5" t="str">
        <f>IF(INSC[[#This Row],[Dorsal]]&lt;&gt;0,UPPER(FAG[[#This Row],[APELLIDOS]])," ")</f>
        <v>GOMEZ JAUREGI</v>
      </c>
      <c r="E114" s="14">
        <f>IF(INSC[[#This Row],[Dorsal]]&lt;&gt;0,YEAR(FAG[[#This Row],[FECHA NACIMIENTO]])," ")</f>
        <v>1991</v>
      </c>
      <c r="F114" s="5" t="str">
        <f>IF(INSC[[#This Row],[Dorsal]]&lt;&gt;0,IF(FAG[[#This Row],[GÉNERO]]="Hombre","M","F")," ")</f>
        <v>F</v>
      </c>
      <c r="G114" s="5" t="str">
        <f>IF(INSC[[#This Row],[Dorsal]]&lt;&gt;0,IF(INSC[[#This Row],[Año]]&lt;= 1987,"V",VLOOKUP(INSC[[#This Row],[Año]],Categorias[[#All],[Año Desde]:[Años]],2,FALSE))," ")</f>
        <v>S</v>
      </c>
      <c r="H114" s="5" t="str">
        <f>IF(INSC[[#This Row],[Dorsal]]&lt;&gt;0,FAG[[#This Row],[CLUB]]," ")</f>
        <v>Independiente</v>
      </c>
    </row>
    <row r="115" spans="2:8" x14ac:dyDescent="0.25">
      <c r="B115" s="4">
        <f>FAG[[#This Row],[DORSAL]]</f>
        <v>114</v>
      </c>
      <c r="C115" s="5" t="str">
        <f>IF(INSC[[#This Row],[Dorsal]]&lt;&gt;0,CONCATENATE(UPPER(MID(FAG[[#This Row],[NOMBRE]],1,1)),LOWER(RIGHT(FAG[[#This Row],[NOMBRE]],LEN(FAG[[#This Row],[NOMBRE]])-1)))," ")</f>
        <v>Joakin</v>
      </c>
      <c r="D115" s="5" t="str">
        <f>IF(INSC[[#This Row],[Dorsal]]&lt;&gt;0,UPPER(FAG[[#This Row],[APELLIDOS]])," ")</f>
        <v>SISTIAGA DE JUAN</v>
      </c>
      <c r="E115" s="14">
        <f>IF(INSC[[#This Row],[Dorsal]]&lt;&gt;0,YEAR(FAG[[#This Row],[FECHA NACIMIENTO]])," ")</f>
        <v>1950</v>
      </c>
      <c r="F115" s="5" t="str">
        <f>IF(INSC[[#This Row],[Dorsal]]&lt;&gt;0,IF(FAG[[#This Row],[GÉNERO]]="Hombre","M","F")," ")</f>
        <v>M</v>
      </c>
      <c r="G115" s="5" t="str">
        <f>IF(INSC[[#This Row],[Dorsal]]&lt;&gt;0,IF(INSC[[#This Row],[Año]]&lt;= 1987,"V",VLOOKUP(INSC[[#This Row],[Año]],Categorias[[#All],[Año Desde]:[Años]],2,FALSE))," ")</f>
        <v>V</v>
      </c>
      <c r="H115" s="5" t="str">
        <f>IF(INSC[[#This Row],[Dorsal]]&lt;&gt;0,FAG[[#This Row],[CLUB]]," ")</f>
        <v>Independiente</v>
      </c>
    </row>
    <row r="116" spans="2:8" x14ac:dyDescent="0.25">
      <c r="B116" s="4">
        <f>FAG[[#This Row],[DORSAL]]</f>
        <v>115</v>
      </c>
      <c r="C116" s="5" t="str">
        <f>IF(INSC[[#This Row],[Dorsal]]&lt;&gt;0,CONCATENATE(UPPER(MID(FAG[[#This Row],[NOMBRE]],1,1)),LOWER(RIGHT(FAG[[#This Row],[NOMBRE]],LEN(FAG[[#This Row],[NOMBRE]])-1)))," ")</f>
        <v>Ander</v>
      </c>
      <c r="D116" s="5" t="str">
        <f>IF(INSC[[#This Row],[Dorsal]]&lt;&gt;0,UPPER(FAG[[#This Row],[APELLIDOS]])," ")</f>
        <v xml:space="preserve">JAKA GARCÍA </v>
      </c>
      <c r="E116" s="14">
        <f>IF(INSC[[#This Row],[Dorsal]]&lt;&gt;0,YEAR(FAG[[#This Row],[FECHA NACIMIENTO]])," ")</f>
        <v>1979</v>
      </c>
      <c r="F116" s="5" t="str">
        <f>IF(INSC[[#This Row],[Dorsal]]&lt;&gt;0,IF(FAG[[#This Row],[GÉNERO]]="Hombre","M","F")," ")</f>
        <v>M</v>
      </c>
      <c r="G116" s="5" t="str">
        <f>IF(INSC[[#This Row],[Dorsal]]&lt;&gt;0,IF(INSC[[#This Row],[Año]]&lt;= 1987,"V",VLOOKUP(INSC[[#This Row],[Año]],Categorias[[#All],[Año Desde]:[Años]],2,FALSE))," ")</f>
        <v>V</v>
      </c>
      <c r="H116" s="5" t="str">
        <f>IF(INSC[[#This Row],[Dorsal]]&lt;&gt;0,FAG[[#This Row],[CLUB]]," ")</f>
        <v>Independiente</v>
      </c>
    </row>
    <row r="117" spans="2:8" x14ac:dyDescent="0.25">
      <c r="B117" s="4">
        <f>FAG[[#This Row],[DORSAL]]</f>
        <v>116</v>
      </c>
      <c r="C117" s="5" t="str">
        <f>IF(INSC[[#This Row],[Dorsal]]&lt;&gt;0,CONCATENATE(UPPER(MID(FAG[[#This Row],[NOMBRE]],1,1)),LOWER(RIGHT(FAG[[#This Row],[NOMBRE]],LEN(FAG[[#This Row],[NOMBRE]])-1)))," ")</f>
        <v>Israel carlos</v>
      </c>
      <c r="D117" s="5" t="str">
        <f>IF(INSC[[#This Row],[Dorsal]]&lt;&gt;0,UPPER(FAG[[#This Row],[APELLIDOS]])," ")</f>
        <v>REBOLLO RUIZ</v>
      </c>
      <c r="E117" s="14">
        <f>IF(INSC[[#This Row],[Dorsal]]&lt;&gt;0,YEAR(FAG[[#This Row],[FECHA NACIMIENTO]])," ")</f>
        <v>1974</v>
      </c>
      <c r="F117" s="5" t="str">
        <f>IF(INSC[[#This Row],[Dorsal]]&lt;&gt;0,IF(FAG[[#This Row],[GÉNERO]]="Hombre","M","F")," ")</f>
        <v>M</v>
      </c>
      <c r="G117" s="5" t="str">
        <f>IF(INSC[[#This Row],[Dorsal]]&lt;&gt;0,IF(INSC[[#This Row],[Año]]&lt;= 1987,"V",VLOOKUP(INSC[[#This Row],[Año]],Categorias[[#All],[Año Desde]:[Años]],2,FALSE))," ")</f>
        <v>V</v>
      </c>
      <c r="H117" s="5" t="str">
        <f>IF(INSC[[#This Row],[Dorsal]]&lt;&gt;0,FAG[[#This Row],[CLUB]]," ")</f>
        <v>Independiente</v>
      </c>
    </row>
    <row r="118" spans="2:8" x14ac:dyDescent="0.25">
      <c r="B118" s="4">
        <f>FAG[[#This Row],[DORSAL]]</f>
        <v>117</v>
      </c>
      <c r="C118" s="5" t="str">
        <f>IF(INSC[[#This Row],[Dorsal]]&lt;&gt;0,CONCATENATE(UPPER(MID(FAG[[#This Row],[NOMBRE]],1,1)),LOWER(RIGHT(FAG[[#This Row],[NOMBRE]],LEN(FAG[[#This Row],[NOMBRE]])-1)))," ")</f>
        <v>Xabier</v>
      </c>
      <c r="D118" s="5" t="str">
        <f>IF(INSC[[#This Row],[Dorsal]]&lt;&gt;0,UPPER(FAG[[#This Row],[APELLIDOS]])," ")</f>
        <v>SATRUSTEGI GARCÍA</v>
      </c>
      <c r="E118" s="14">
        <f>IF(INSC[[#This Row],[Dorsal]]&lt;&gt;0,YEAR(FAG[[#This Row],[FECHA NACIMIENTO]])," ")</f>
        <v>1975</v>
      </c>
      <c r="F118" s="5" t="str">
        <f>IF(INSC[[#This Row],[Dorsal]]&lt;&gt;0,IF(FAG[[#This Row],[GÉNERO]]="Hombre","M","F")," ")</f>
        <v>M</v>
      </c>
      <c r="G118" s="5" t="str">
        <f>IF(INSC[[#This Row],[Dorsal]]&lt;&gt;0,IF(INSC[[#This Row],[Año]]&lt;= 1987,"V",VLOOKUP(INSC[[#This Row],[Año]],Categorias[[#All],[Año Desde]:[Años]],2,FALSE))," ")</f>
        <v>V</v>
      </c>
      <c r="H118" s="5" t="str">
        <f>IF(INSC[[#This Row],[Dorsal]]&lt;&gt;0,FAG[[#This Row],[CLUB]]," ")</f>
        <v>Araxes</v>
      </c>
    </row>
    <row r="119" spans="2:8" x14ac:dyDescent="0.25">
      <c r="B119" s="4">
        <f>FAG[[#This Row],[DORSAL]]</f>
        <v>118</v>
      </c>
      <c r="C119" s="5" t="str">
        <f>IF(INSC[[#This Row],[Dorsal]]&lt;&gt;0,CONCATENATE(UPPER(MID(FAG[[#This Row],[NOMBRE]],1,1)),LOWER(RIGHT(FAG[[#This Row],[NOMBRE]],LEN(FAG[[#This Row],[NOMBRE]])-1)))," ")</f>
        <v xml:space="preserve">Arantxa </v>
      </c>
      <c r="D119" s="5" t="str">
        <f>IF(INSC[[#This Row],[Dorsal]]&lt;&gt;0,UPPER(FAG[[#This Row],[APELLIDOS]])," ")</f>
        <v xml:space="preserve">ATXUKARRO BARRUTIA </v>
      </c>
      <c r="E119" s="14">
        <f>IF(INSC[[#This Row],[Dorsal]]&lt;&gt;0,YEAR(FAG[[#This Row],[FECHA NACIMIENTO]])," ")</f>
        <v>1976</v>
      </c>
      <c r="F119" s="5" t="str">
        <f>IF(INSC[[#This Row],[Dorsal]]&lt;&gt;0,IF(FAG[[#This Row],[GÉNERO]]="Hombre","M","F")," ")</f>
        <v>F</v>
      </c>
      <c r="G119" s="5" t="str">
        <f>IF(INSC[[#This Row],[Dorsal]]&lt;&gt;0,IF(INSC[[#This Row],[Año]]&lt;= 1987,"V",VLOOKUP(INSC[[#This Row],[Año]],Categorias[[#All],[Año Desde]:[Años]],2,FALSE))," ")</f>
        <v>V</v>
      </c>
      <c r="H119" s="5" t="str">
        <f>IF(INSC[[#This Row],[Dorsal]]&lt;&gt;0,FAG[[#This Row],[CLUB]]," ")</f>
        <v xml:space="preserve">Club Atlético Renteria </v>
      </c>
    </row>
    <row r="120" spans="2:8" x14ac:dyDescent="0.25">
      <c r="B120" s="4">
        <f>FAG[[#This Row],[DORSAL]]</f>
        <v>119</v>
      </c>
      <c r="C120" s="5" t="str">
        <f>IF(INSC[[#This Row],[Dorsal]]&lt;&gt;0,CONCATENATE(UPPER(MID(FAG[[#This Row],[NOMBRE]],1,1)),LOWER(RIGHT(FAG[[#This Row],[NOMBRE]],LEN(FAG[[#This Row],[NOMBRE]])-1)))," ")</f>
        <v>Borja</v>
      </c>
      <c r="D120" s="5" t="str">
        <f>IF(INSC[[#This Row],[Dorsal]]&lt;&gt;0,UPPER(FAG[[#This Row],[APELLIDOS]])," ")</f>
        <v>MURILLO IRIARTE</v>
      </c>
      <c r="E120" s="14">
        <f>IF(INSC[[#This Row],[Dorsal]]&lt;&gt;0,YEAR(FAG[[#This Row],[FECHA NACIMIENTO]])," ")</f>
        <v>1982</v>
      </c>
      <c r="F120" s="5" t="str">
        <f>IF(INSC[[#This Row],[Dorsal]]&lt;&gt;0,IF(FAG[[#This Row],[GÉNERO]]="Hombre","M","F")," ")</f>
        <v>M</v>
      </c>
      <c r="G120" s="5" t="str">
        <f>IF(INSC[[#This Row],[Dorsal]]&lt;&gt;0,IF(INSC[[#This Row],[Año]]&lt;= 1987,"V",VLOOKUP(INSC[[#This Row],[Año]],Categorias[[#All],[Año Desde]:[Años]],2,FALSE))," ")</f>
        <v>V</v>
      </c>
      <c r="H120" s="5" t="str">
        <f>IF(INSC[[#This Row],[Dorsal]]&lt;&gt;0,FAG[[#This Row],[CLUB]]," ")</f>
        <v>Independiente</v>
      </c>
    </row>
    <row r="121" spans="2:8" ht="30" x14ac:dyDescent="0.25">
      <c r="B121" s="4">
        <f>FAG[[#This Row],[DORSAL]]</f>
        <v>120</v>
      </c>
      <c r="C121" s="5" t="str">
        <f>IF(INSC[[#This Row],[Dorsal]]&lt;&gt;0,CONCATENATE(UPPER(MID(FAG[[#This Row],[NOMBRE]],1,1)),LOWER(RIGHT(FAG[[#This Row],[NOMBRE]],LEN(FAG[[#This Row],[NOMBRE]])-1)))," ")</f>
        <v>Idoia</v>
      </c>
      <c r="D121" s="5" t="str">
        <f>IF(INSC[[#This Row],[Dorsal]]&lt;&gt;0,UPPER(FAG[[#This Row],[APELLIDOS]])," ")</f>
        <v>ESNAOLA AGESTA</v>
      </c>
      <c r="E121" s="14">
        <f>IF(INSC[[#This Row],[Dorsal]]&lt;&gt;0,YEAR(FAG[[#This Row],[FECHA NACIMIENTO]])," ")</f>
        <v>1969</v>
      </c>
      <c r="F121" s="5" t="str">
        <f>IF(INSC[[#This Row],[Dorsal]]&lt;&gt;0,IF(FAG[[#This Row],[GÉNERO]]="Hombre","M","F")," ")</f>
        <v>F</v>
      </c>
      <c r="G121" s="5" t="str">
        <f>IF(INSC[[#This Row],[Dorsal]]&lt;&gt;0,IF(INSC[[#This Row],[Año]]&lt;= 1987,"V",VLOOKUP(INSC[[#This Row],[Año]],Categorias[[#All],[Año Desde]:[Años]],2,FALSE))," ")</f>
        <v>V</v>
      </c>
      <c r="H121" s="5" t="str">
        <f>IF(INSC[[#This Row],[Dorsal]]&lt;&gt;0,FAG[[#This Row],[CLUB]]," ")</f>
        <v>C.D.Hernani,Donostiarrak,Virgen Del Espino</v>
      </c>
    </row>
    <row r="122" spans="2:8" x14ac:dyDescent="0.25">
      <c r="B122" s="4">
        <f>FAG[[#This Row],[DORSAL]]</f>
        <v>121</v>
      </c>
      <c r="C122" s="5" t="str">
        <f>IF(INSC[[#This Row],[Dorsal]]&lt;&gt;0,CONCATENATE(UPPER(MID(FAG[[#This Row],[NOMBRE]],1,1)),LOWER(RIGHT(FAG[[#This Row],[NOMBRE]],LEN(FAG[[#This Row],[NOMBRE]])-1)))," ")</f>
        <v>Emiliano</v>
      </c>
      <c r="D122" s="5" t="str">
        <f>IF(INSC[[#This Row],[Dorsal]]&lt;&gt;0,UPPER(FAG[[#This Row],[APELLIDOS]])," ")</f>
        <v>MARTIN MORO</v>
      </c>
      <c r="E122" s="14">
        <f>IF(INSC[[#This Row],[Dorsal]]&lt;&gt;0,YEAR(FAG[[#This Row],[FECHA NACIMIENTO]])," ")</f>
        <v>1956</v>
      </c>
      <c r="F122" s="5" t="str">
        <f>IF(INSC[[#This Row],[Dorsal]]&lt;&gt;0,IF(FAG[[#This Row],[GÉNERO]]="Hombre","M","F")," ")</f>
        <v>M</v>
      </c>
      <c r="G122" s="5" t="str">
        <f>IF(INSC[[#This Row],[Dorsal]]&lt;&gt;0,IF(INSC[[#This Row],[Año]]&lt;= 1987,"V",VLOOKUP(INSC[[#This Row],[Año]],Categorias[[#All],[Año Desde]:[Años]],2,FALSE))," ")</f>
        <v>V</v>
      </c>
      <c r="H122" s="5" t="str">
        <f>IF(INSC[[#This Row],[Dorsal]]&lt;&gt;0,FAG[[#This Row],[CLUB]]," ")</f>
        <v xml:space="preserve">Club Atlético Renteria </v>
      </c>
    </row>
    <row r="123" spans="2:8" ht="15.75" customHeight="1" x14ac:dyDescent="0.25">
      <c r="B123" s="4">
        <f>FAG[[#This Row],[DORSAL]]</f>
        <v>122</v>
      </c>
      <c r="C123" s="5" t="str">
        <f>IF(INSC[[#This Row],[Dorsal]]&lt;&gt;0,CONCATENATE(UPPER(MID(FAG[[#This Row],[NOMBRE]],1,1)),LOWER(RIGHT(FAG[[#This Row],[NOMBRE]],LEN(FAG[[#This Row],[NOMBRE]])-1)))," ")</f>
        <v>Erik</v>
      </c>
      <c r="D123" s="5" t="str">
        <f>IF(INSC[[#This Row],[Dorsal]]&lt;&gt;0,UPPER(FAG[[#This Row],[APELLIDOS]])," ")</f>
        <v>MARTINENA GARMENDIA</v>
      </c>
      <c r="E123" s="14">
        <f>IF(INSC[[#This Row],[Dorsal]]&lt;&gt;0,YEAR(FAG[[#This Row],[FECHA NACIMIENTO]])," ")</f>
        <v>1989</v>
      </c>
      <c r="F123" s="5" t="str">
        <f>IF(INSC[[#This Row],[Dorsal]]&lt;&gt;0,IF(FAG[[#This Row],[GÉNERO]]="Hombre","M","F")," ")</f>
        <v>M</v>
      </c>
      <c r="G123" s="5" t="str">
        <f>IF(INSC[[#This Row],[Dorsal]]&lt;&gt;0,IF(INSC[[#This Row],[Año]]&lt;= 1987,"V",VLOOKUP(INSC[[#This Row],[Año]],Categorias[[#All],[Año Desde]:[Años]],2,FALSE))," ")</f>
        <v>S</v>
      </c>
      <c r="H123" s="5" t="str">
        <f>IF(INSC[[#This Row],[Dorsal]]&lt;&gt;0,FAG[[#This Row],[CLUB]]," ")</f>
        <v>Donosti Dolphins</v>
      </c>
    </row>
    <row r="124" spans="2:8" x14ac:dyDescent="0.25">
      <c r="B124" s="4">
        <f>FAG[[#This Row],[DORSAL]]</f>
        <v>123</v>
      </c>
      <c r="C124" s="5" t="str">
        <f>IF(INSC[[#This Row],[Dorsal]]&lt;&gt;0,CONCATENATE(UPPER(MID(FAG[[#This Row],[NOMBRE]],1,1)),LOWER(RIGHT(FAG[[#This Row],[NOMBRE]],LEN(FAG[[#This Row],[NOMBRE]])-1)))," ")</f>
        <v>Jose antonio</v>
      </c>
      <c r="D124" s="5" t="str">
        <f>IF(INSC[[#This Row],[Dorsal]]&lt;&gt;0,UPPER(FAG[[#This Row],[APELLIDOS]])," ")</f>
        <v>MORENO GONZALEZ</v>
      </c>
      <c r="E124" s="14">
        <f>IF(INSC[[#This Row],[Dorsal]]&lt;&gt;0,YEAR(FAG[[#This Row],[FECHA NACIMIENTO]])," ")</f>
        <v>1988</v>
      </c>
      <c r="F124" s="5" t="str">
        <f>IF(INSC[[#This Row],[Dorsal]]&lt;&gt;0,IF(FAG[[#This Row],[GÉNERO]]="Hombre","M","F")," ")</f>
        <v>M</v>
      </c>
      <c r="G124" s="5" t="str">
        <f>IF(INSC[[#This Row],[Dorsal]]&lt;&gt;0,IF(INSC[[#This Row],[Año]]&lt;= 1987,"V",VLOOKUP(INSC[[#This Row],[Año]],Categorias[[#All],[Año Desde]:[Años]],2,FALSE))," ")</f>
        <v>V</v>
      </c>
      <c r="H124" s="5" t="str">
        <f>IF(INSC[[#This Row],[Dorsal]]&lt;&gt;0,FAG[[#This Row],[CLUB]]," ")</f>
        <v>Maraton Jerez</v>
      </c>
    </row>
    <row r="125" spans="2:8" x14ac:dyDescent="0.25">
      <c r="B125" s="4">
        <f>FAG[[#This Row],[DORSAL]]</f>
        <v>124</v>
      </c>
      <c r="C125" s="5" t="str">
        <f>IF(INSC[[#This Row],[Dorsal]]&lt;&gt;0,CONCATENATE(UPPER(MID(FAG[[#This Row],[NOMBRE]],1,1)),LOWER(RIGHT(FAG[[#This Row],[NOMBRE]],LEN(FAG[[#This Row],[NOMBRE]])-1)))," ")</f>
        <v>Olaia</v>
      </c>
      <c r="D125" s="5" t="str">
        <f>IF(INSC[[#This Row],[Dorsal]]&lt;&gt;0,UPPER(FAG[[#This Row],[APELLIDOS]])," ")</f>
        <v>ANTERO SANCHEZ</v>
      </c>
      <c r="E125" s="14">
        <f>IF(INSC[[#This Row],[Dorsal]]&lt;&gt;0,YEAR(FAG[[#This Row],[FECHA NACIMIENTO]])," ")</f>
        <v>1997</v>
      </c>
      <c r="F125" s="5" t="str">
        <f>IF(INSC[[#This Row],[Dorsal]]&lt;&gt;0,IF(FAG[[#This Row],[GÉNERO]]="Hombre","M","F")," ")</f>
        <v>F</v>
      </c>
      <c r="G125" s="5" t="str">
        <f>IF(INSC[[#This Row],[Dorsal]]&lt;&gt;0,IF(INSC[[#This Row],[Año]]&lt;= 1987,"V",VLOOKUP(INSC[[#This Row],[Año]],Categorias[[#All],[Año Desde]:[Años]],2,FALSE))," ")</f>
        <v>S</v>
      </c>
      <c r="H125" s="5" t="str">
        <f>IF(INSC[[#This Row],[Dorsal]]&lt;&gt;0,FAG[[#This Row],[CLUB]]," ")</f>
        <v>Estrailurtarrak</v>
      </c>
    </row>
    <row r="126" spans="2:8" x14ac:dyDescent="0.25">
      <c r="B126" s="4">
        <f>FAG[[#This Row],[DORSAL]]</f>
        <v>125</v>
      </c>
      <c r="C126" s="5" t="str">
        <f>IF(INSC[[#This Row],[Dorsal]]&lt;&gt;0,CONCATENATE(UPPER(MID(FAG[[#This Row],[NOMBRE]],1,1)),LOWER(RIGHT(FAG[[#This Row],[NOMBRE]],LEN(FAG[[#This Row],[NOMBRE]])-1)))," ")</f>
        <v>Sergio</v>
      </c>
      <c r="D126" s="5" t="str">
        <f>IF(INSC[[#This Row],[Dorsal]]&lt;&gt;0,UPPER(FAG[[#This Row],[APELLIDOS]])," ")</f>
        <v>MELLADO AGUADO</v>
      </c>
      <c r="E126" s="14">
        <f>IF(INSC[[#This Row],[Dorsal]]&lt;&gt;0,YEAR(FAG[[#This Row],[FECHA NACIMIENTO]])," ")</f>
        <v>1979</v>
      </c>
      <c r="F126" s="5" t="str">
        <f>IF(INSC[[#This Row],[Dorsal]]&lt;&gt;0,IF(FAG[[#This Row],[GÉNERO]]="Hombre","M","F")," ")</f>
        <v>M</v>
      </c>
      <c r="G126" s="5" t="str">
        <f>IF(INSC[[#This Row],[Dorsal]]&lt;&gt;0,IF(INSC[[#This Row],[Año]]&lt;= 1987,"V",VLOOKUP(INSC[[#This Row],[Año]],Categorias[[#All],[Año Desde]:[Años]],2,FALSE))," ")</f>
        <v>V</v>
      </c>
      <c r="H126" s="5" t="str">
        <f>IF(INSC[[#This Row],[Dorsal]]&lt;&gt;0,FAG[[#This Row],[CLUB]]," ")</f>
        <v xml:space="preserve">Cd Vasconia </v>
      </c>
    </row>
    <row r="127" spans="2:8" x14ac:dyDescent="0.25">
      <c r="B127" s="4">
        <f>FAG[[#This Row],[DORSAL]]</f>
        <v>126</v>
      </c>
      <c r="C127" s="5" t="str">
        <f>IF(INSC[[#This Row],[Dorsal]]&lt;&gt;0,CONCATENATE(UPPER(MID(FAG[[#This Row],[NOMBRE]],1,1)),LOWER(RIGHT(FAG[[#This Row],[NOMBRE]],LEN(FAG[[#This Row],[NOMBRE]])-1)))," ")</f>
        <v>Juan carlos</v>
      </c>
      <c r="D127" s="5" t="str">
        <f>IF(INSC[[#This Row],[Dorsal]]&lt;&gt;0,UPPER(FAG[[#This Row],[APELLIDOS]])," ")</f>
        <v>SOLANA</v>
      </c>
      <c r="E127" s="14">
        <f>IF(INSC[[#This Row],[Dorsal]]&lt;&gt;0,YEAR(FAG[[#This Row],[FECHA NACIMIENTO]])," ")</f>
        <v>1972</v>
      </c>
      <c r="F127" s="5" t="str">
        <f>IF(INSC[[#This Row],[Dorsal]]&lt;&gt;0,IF(FAG[[#This Row],[GÉNERO]]="Hombre","M","F")," ")</f>
        <v>M</v>
      </c>
      <c r="G127" s="5" t="str">
        <f>IF(INSC[[#This Row],[Dorsal]]&lt;&gt;0,IF(INSC[[#This Row],[Año]]&lt;= 1987,"V",VLOOKUP(INSC[[#This Row],[Año]],Categorias[[#All],[Año Desde]:[Años]],2,FALSE))," ")</f>
        <v>V</v>
      </c>
      <c r="H127" s="5" t="str">
        <f>IF(INSC[[#This Row],[Dorsal]]&lt;&gt;0,FAG[[#This Row],[CLUB]]," ")</f>
        <v>Independiente</v>
      </c>
    </row>
    <row r="128" spans="2:8" x14ac:dyDescent="0.25">
      <c r="B128" s="4">
        <f>FAG[[#This Row],[DORSAL]]</f>
        <v>127</v>
      </c>
      <c r="C128" s="5" t="str">
        <f>IF(INSC[[#This Row],[Dorsal]]&lt;&gt;0,CONCATENATE(UPPER(MID(FAG[[#This Row],[NOMBRE]],1,1)),LOWER(RIGHT(FAG[[#This Row],[NOMBRE]],LEN(FAG[[#This Row],[NOMBRE]])-1)))," ")</f>
        <v>Maria</v>
      </c>
      <c r="D128" s="5" t="str">
        <f>IF(INSC[[#This Row],[Dorsal]]&lt;&gt;0,UPPER(FAG[[#This Row],[APELLIDOS]])," ")</f>
        <v>RENGEL FRANCO</v>
      </c>
      <c r="E128" s="14">
        <f>IF(INSC[[#This Row],[Dorsal]]&lt;&gt;0,YEAR(FAG[[#This Row],[FECHA NACIMIENTO]])," ")</f>
        <v>1996</v>
      </c>
      <c r="F128" s="5" t="str">
        <f>IF(INSC[[#This Row],[Dorsal]]&lt;&gt;0,IF(FAG[[#This Row],[GÉNERO]]="Hombre","M","F")," ")</f>
        <v>F</v>
      </c>
      <c r="G128" s="5" t="str">
        <f>IF(INSC[[#This Row],[Dorsal]]&lt;&gt;0,IF(INSC[[#This Row],[Año]]&lt;= 1987,"V",VLOOKUP(INSC[[#This Row],[Año]],Categorias[[#All],[Año Desde]:[Años]],2,FALSE))," ")</f>
        <v>S</v>
      </c>
      <c r="H128" s="5" t="str">
        <f>IF(INSC[[#This Row],[Dorsal]]&lt;&gt;0,FAG[[#This Row],[CLUB]]," ")</f>
        <v>Zumeatarra Kirol Taldea</v>
      </c>
    </row>
    <row r="129" spans="2:8" x14ac:dyDescent="0.25">
      <c r="B129" s="4">
        <f>FAG[[#This Row],[DORSAL]]</f>
        <v>128</v>
      </c>
      <c r="C129" s="5" t="str">
        <f>IF(INSC[[#This Row],[Dorsal]]&lt;&gt;0,CONCATENATE(UPPER(MID(FAG[[#This Row],[NOMBRE]],1,1)),LOWER(RIGHT(FAG[[#This Row],[NOMBRE]],LEN(FAG[[#This Row],[NOMBRE]])-1)))," ")</f>
        <v>Aloña</v>
      </c>
      <c r="D129" s="5" t="str">
        <f>IF(INSC[[#This Row],[Dorsal]]&lt;&gt;0,UPPER(FAG[[#This Row],[APELLIDOS]])," ")</f>
        <v>OTEGI ZABALETA</v>
      </c>
      <c r="E129" s="14">
        <f>IF(INSC[[#This Row],[Dorsal]]&lt;&gt;0,YEAR(FAG[[#This Row],[FECHA NACIMIENTO]])," ")</f>
        <v>1985</v>
      </c>
      <c r="F129" s="5" t="str">
        <f>IF(INSC[[#This Row],[Dorsal]]&lt;&gt;0,IF(FAG[[#This Row],[GÉNERO]]="Hombre","M","F")," ")</f>
        <v>F</v>
      </c>
      <c r="G129" s="5" t="str">
        <f>IF(INSC[[#This Row],[Dorsal]]&lt;&gt;0,IF(INSC[[#This Row],[Año]]&lt;= 1987,"V",VLOOKUP(INSC[[#This Row],[Año]],Categorias[[#All],[Año Desde]:[Años]],2,FALSE))," ")</f>
        <v>V</v>
      </c>
      <c r="H129" s="5" t="str">
        <f>IF(INSC[[#This Row],[Dorsal]]&lt;&gt;0,FAG[[#This Row],[CLUB]]," ")</f>
        <v>Independiente</v>
      </c>
    </row>
    <row r="130" spans="2:8" x14ac:dyDescent="0.25">
      <c r="B130" s="4">
        <f>FAG[[#This Row],[DORSAL]]</f>
        <v>129</v>
      </c>
      <c r="C130" s="5" t="str">
        <f>IF(INSC[[#This Row],[Dorsal]]&lt;&gt;0,CONCATENATE(UPPER(MID(FAG[[#This Row],[NOMBRE]],1,1)),LOWER(RIGHT(FAG[[#This Row],[NOMBRE]],LEN(FAG[[#This Row],[NOMBRE]])-1)))," ")</f>
        <v>Martxel</v>
      </c>
      <c r="D130" s="5" t="str">
        <f>IF(INSC[[#This Row],[Dorsal]]&lt;&gt;0,UPPER(FAG[[#This Row],[APELLIDOS]])," ")</f>
        <v>ROSTRO VALLE</v>
      </c>
      <c r="E130" s="14">
        <f>IF(INSC[[#This Row],[Dorsal]]&lt;&gt;0,YEAR(FAG[[#This Row],[FECHA NACIMIENTO]])," ")</f>
        <v>1972</v>
      </c>
      <c r="F130" s="5" t="str">
        <f>IF(INSC[[#This Row],[Dorsal]]&lt;&gt;0,IF(FAG[[#This Row],[GÉNERO]]="Hombre","M","F")," ")</f>
        <v>M</v>
      </c>
      <c r="G130" s="5" t="str">
        <f>IF(INSC[[#This Row],[Dorsal]]&lt;&gt;0,IF(INSC[[#This Row],[Año]]&lt;= 1987,"V",VLOOKUP(INSC[[#This Row],[Año]],Categorias[[#All],[Año Desde]:[Años]],2,FALSE))," ")</f>
        <v>V</v>
      </c>
      <c r="H130" s="5" t="str">
        <f>IF(INSC[[#This Row],[Dorsal]]&lt;&gt;0,FAG[[#This Row],[CLUB]]," ")</f>
        <v>Independiente</v>
      </c>
    </row>
    <row r="131" spans="2:8" ht="30" x14ac:dyDescent="0.25">
      <c r="B131" s="4">
        <f>FAG[[#This Row],[DORSAL]]</f>
        <v>130</v>
      </c>
      <c r="C131" s="5" t="str">
        <f>IF(INSC[[#This Row],[Dorsal]]&lt;&gt;0,CONCATENATE(UPPER(MID(FAG[[#This Row],[NOMBRE]],1,1)),LOWER(RIGHT(FAG[[#This Row],[NOMBRE]],LEN(FAG[[#This Row],[NOMBRE]])-1)))," ")</f>
        <v>Olga</v>
      </c>
      <c r="D131" s="5" t="str">
        <f>IF(INSC[[#This Row],[Dorsal]]&lt;&gt;0,UPPER(FAG[[#This Row],[APELLIDOS]])," ")</f>
        <v>BIENZOBAS FERNÁNDEZ-SANCHO</v>
      </c>
      <c r="E131" s="14">
        <f>IF(INSC[[#This Row],[Dorsal]]&lt;&gt;0,YEAR(FAG[[#This Row],[FECHA NACIMIENTO]])," ")</f>
        <v>2002</v>
      </c>
      <c r="F131" s="5" t="str">
        <f>IF(INSC[[#This Row],[Dorsal]]&lt;&gt;0,IF(FAG[[#This Row],[GÉNERO]]="Hombre","M","F")," ")</f>
        <v>F</v>
      </c>
      <c r="G131" s="5" t="str">
        <f>IF(INSC[[#This Row],[Dorsal]]&lt;&gt;0,IF(INSC[[#This Row],[Año]]&lt;= 1987,"V",VLOOKUP(INSC[[#This Row],[Año]],Categorias[[#All],[Año Desde]:[Años]],2,FALSE))," ")</f>
        <v>S</v>
      </c>
      <c r="H131" s="5" t="str">
        <f>IF(INSC[[#This Row],[Dorsal]]&lt;&gt;0,FAG[[#This Row],[CLUB]]," ")</f>
        <v>Independiente</v>
      </c>
    </row>
    <row r="132" spans="2:8" x14ac:dyDescent="0.25">
      <c r="B132" s="4">
        <f>FAG[[#This Row],[DORSAL]]</f>
        <v>131</v>
      </c>
      <c r="C132" s="5" t="str">
        <f>IF(INSC[[#This Row],[Dorsal]]&lt;&gt;0,CONCATENATE(UPPER(MID(FAG[[#This Row],[NOMBRE]],1,1)),LOWER(RIGHT(FAG[[#This Row],[NOMBRE]],LEN(FAG[[#This Row],[NOMBRE]])-1)))," ")</f>
        <v>Ana suyapa</v>
      </c>
      <c r="D132" s="5" t="str">
        <f>IF(INSC[[#This Row],[Dorsal]]&lt;&gt;0,UPPER(FAG[[#This Row],[APELLIDOS]])," ")</f>
        <v>FERNÁNDEZ-SANCHO TAHOCES</v>
      </c>
      <c r="E132" s="14">
        <f>IF(INSC[[#This Row],[Dorsal]]&lt;&gt;0,YEAR(FAG[[#This Row],[FECHA NACIMIENTO]])," ")</f>
        <v>1970</v>
      </c>
      <c r="F132" s="5" t="str">
        <f>IF(INSC[[#This Row],[Dorsal]]&lt;&gt;0,IF(FAG[[#This Row],[GÉNERO]]="Hombre","M","F")," ")</f>
        <v>F</v>
      </c>
      <c r="G132" s="5" t="str">
        <f>IF(INSC[[#This Row],[Dorsal]]&lt;&gt;0,IF(INSC[[#This Row],[Año]]&lt;= 1987,"V",VLOOKUP(INSC[[#This Row],[Año]],Categorias[[#All],[Año Desde]:[Años]],2,FALSE))," ")</f>
        <v>V</v>
      </c>
      <c r="H132" s="5" t="str">
        <f>IF(INSC[[#This Row],[Dorsal]]&lt;&gt;0,FAG[[#This Row],[CLUB]]," ")</f>
        <v>Independiente</v>
      </c>
    </row>
    <row r="133" spans="2:8" x14ac:dyDescent="0.25">
      <c r="B133" s="4">
        <f>FAG[[#This Row],[DORSAL]]</f>
        <v>132</v>
      </c>
      <c r="C133" s="5" t="str">
        <f>IF(INSC[[#This Row],[Dorsal]]&lt;&gt;0,CONCATENATE(UPPER(MID(FAG[[#This Row],[NOMBRE]],1,1)),LOWER(RIGHT(FAG[[#This Row],[NOMBRE]],LEN(FAG[[#This Row],[NOMBRE]])-1)))," ")</f>
        <v>Luis maria</v>
      </c>
      <c r="D133" s="5" t="str">
        <f>IF(INSC[[#This Row],[Dorsal]]&lt;&gt;0,UPPER(FAG[[#This Row],[APELLIDOS]])," ")</f>
        <v>FERNANDEZ MAIZTEGUI</v>
      </c>
      <c r="E133" s="14">
        <f>IF(INSC[[#This Row],[Dorsal]]&lt;&gt;0,YEAR(FAG[[#This Row],[FECHA NACIMIENTO]])," ")</f>
        <v>1953</v>
      </c>
      <c r="F133" s="5" t="str">
        <f>IF(INSC[[#This Row],[Dorsal]]&lt;&gt;0,IF(FAG[[#This Row],[GÉNERO]]="Hombre","M","F")," ")</f>
        <v>M</v>
      </c>
      <c r="G133" s="5" t="str">
        <f>IF(INSC[[#This Row],[Dorsal]]&lt;&gt;0,IF(INSC[[#This Row],[Año]]&lt;= 1987,"V",VLOOKUP(INSC[[#This Row],[Año]],Categorias[[#All],[Año Desde]:[Años]],2,FALSE))," ")</f>
        <v>V</v>
      </c>
      <c r="H133" s="5" t="str">
        <f>IF(INSC[[#This Row],[Dorsal]]&lt;&gt;0,FAG[[#This Row],[CLUB]]," ")</f>
        <v>Goierri Garaia</v>
      </c>
    </row>
    <row r="134" spans="2:8" x14ac:dyDescent="0.25">
      <c r="B134" s="4">
        <f>FAG[[#This Row],[DORSAL]]</f>
        <v>133</v>
      </c>
      <c r="C134" s="5" t="str">
        <f>IF(INSC[[#This Row],[Dorsal]]&lt;&gt;0,CONCATENATE(UPPER(MID(FAG[[#This Row],[NOMBRE]],1,1)),LOWER(RIGHT(FAG[[#This Row],[NOMBRE]],LEN(FAG[[#This Row],[NOMBRE]])-1)))," ")</f>
        <v>Francisco jose</v>
      </c>
      <c r="D134" s="5" t="str">
        <f>IF(INSC[[#This Row],[Dorsal]]&lt;&gt;0,UPPER(FAG[[#This Row],[APELLIDOS]])," ")</f>
        <v>BIENZOBAS BUENO</v>
      </c>
      <c r="E134" s="14">
        <f>IF(INSC[[#This Row],[Dorsal]]&lt;&gt;0,YEAR(FAG[[#This Row],[FECHA NACIMIENTO]])," ")</f>
        <v>1962</v>
      </c>
      <c r="F134" s="5" t="str">
        <f>IF(INSC[[#This Row],[Dorsal]]&lt;&gt;0,IF(FAG[[#This Row],[GÉNERO]]="Hombre","M","F")," ")</f>
        <v>M</v>
      </c>
      <c r="G134" s="5" t="str">
        <f>IF(INSC[[#This Row],[Dorsal]]&lt;&gt;0,IF(INSC[[#This Row],[Año]]&lt;= 1987,"V",VLOOKUP(INSC[[#This Row],[Año]],Categorias[[#All],[Año Desde]:[Años]],2,FALSE))," ")</f>
        <v>V</v>
      </c>
      <c r="H134" s="5" t="str">
        <f>IF(INSC[[#This Row],[Dorsal]]&lt;&gt;0,FAG[[#This Row],[CLUB]]," ")</f>
        <v>Independiente</v>
      </c>
    </row>
    <row r="135" spans="2:8" x14ac:dyDescent="0.25">
      <c r="B135" s="4">
        <f>FAG[[#This Row],[DORSAL]]</f>
        <v>134</v>
      </c>
      <c r="C135" s="5" t="str">
        <f>IF(INSC[[#This Row],[Dorsal]]&lt;&gt;0,CONCATENATE(UPPER(MID(FAG[[#This Row],[NOMBRE]],1,1)),LOWER(RIGHT(FAG[[#This Row],[NOMBRE]],LEN(FAG[[#This Row],[NOMBRE]])-1)))," ")</f>
        <v>Asier</v>
      </c>
      <c r="D135" s="5" t="str">
        <f>IF(INSC[[#This Row],[Dorsal]]&lt;&gt;0,UPPER(FAG[[#This Row],[APELLIDOS]])," ")</f>
        <v xml:space="preserve">VALLE ARBIZA </v>
      </c>
      <c r="E135" s="14">
        <f>IF(INSC[[#This Row],[Dorsal]]&lt;&gt;0,YEAR(FAG[[#This Row],[FECHA NACIMIENTO]])," ")</f>
        <v>1988</v>
      </c>
      <c r="F135" s="5" t="str">
        <f>IF(INSC[[#This Row],[Dorsal]]&lt;&gt;0,IF(FAG[[#This Row],[GÉNERO]]="Hombre","M","F")," ")</f>
        <v>M</v>
      </c>
      <c r="G135" s="5" t="str">
        <f>IF(INSC[[#This Row],[Dorsal]]&lt;&gt;0,IF(INSC[[#This Row],[Año]]&lt;= 1987,"V",VLOOKUP(INSC[[#This Row],[Año]],Categorias[[#All],[Año Desde]:[Años]],2,FALSE))," ")</f>
        <v>V</v>
      </c>
      <c r="H135" s="5" t="str">
        <f>IF(INSC[[#This Row],[Dorsal]]&lt;&gt;0,FAG[[#This Row],[CLUB]]," ")</f>
        <v>Independiente</v>
      </c>
    </row>
    <row r="136" spans="2:8" x14ac:dyDescent="0.25">
      <c r="B136" s="4">
        <f>FAG[[#This Row],[DORSAL]]</f>
        <v>135</v>
      </c>
      <c r="C136" s="5" t="str">
        <f>IF(INSC[[#This Row],[Dorsal]]&lt;&gt;0,CONCATENATE(UPPER(MID(FAG[[#This Row],[NOMBRE]],1,1)),LOWER(RIGHT(FAG[[#This Row],[NOMBRE]],LEN(FAG[[#This Row],[NOMBRE]])-1)))," ")</f>
        <v>Juan carlos</v>
      </c>
      <c r="D136" s="5" t="str">
        <f>IF(INSC[[#This Row],[Dorsal]]&lt;&gt;0,UPPER(FAG[[#This Row],[APELLIDOS]])," ")</f>
        <v>JIMÉNEZ ARRIADA</v>
      </c>
      <c r="E136" s="14">
        <f>IF(INSC[[#This Row],[Dorsal]]&lt;&gt;0,YEAR(FAG[[#This Row],[FECHA NACIMIENTO]])," ")</f>
        <v>1966</v>
      </c>
      <c r="F136" s="5" t="str">
        <f>IF(INSC[[#This Row],[Dorsal]]&lt;&gt;0,IF(FAG[[#This Row],[GÉNERO]]="Hombre","M","F")," ")</f>
        <v>M</v>
      </c>
      <c r="G136" s="5" t="str">
        <f>IF(INSC[[#This Row],[Dorsal]]&lt;&gt;0,IF(INSC[[#This Row],[Año]]&lt;= 1987,"V",VLOOKUP(INSC[[#This Row],[Año]],Categorias[[#All],[Año Desde]:[Años]],2,FALSE))," ")</f>
        <v>V</v>
      </c>
      <c r="H136" s="5" t="str">
        <f>IF(INSC[[#This Row],[Dorsal]]&lt;&gt;0,FAG[[#This Row],[CLUB]]," ")</f>
        <v>Independiente</v>
      </c>
    </row>
    <row r="137" spans="2:8" x14ac:dyDescent="0.25">
      <c r="B137" s="4">
        <f>FAG[[#This Row],[DORSAL]]</f>
        <v>136</v>
      </c>
      <c r="C137" s="5" t="str">
        <f>IF(INSC[[#This Row],[Dorsal]]&lt;&gt;0,CONCATENATE(UPPER(MID(FAG[[#This Row],[NOMBRE]],1,1)),LOWER(RIGHT(FAG[[#This Row],[NOMBRE]],LEN(FAG[[#This Row],[NOMBRE]])-1)))," ")</f>
        <v>Marijo</v>
      </c>
      <c r="D137" s="5" t="str">
        <f>IF(INSC[[#This Row],[Dorsal]]&lt;&gt;0,UPPER(FAG[[#This Row],[APELLIDOS]])," ")</f>
        <v xml:space="preserve">ERASUN BALLESTERO </v>
      </c>
      <c r="E137" s="14">
        <f>IF(INSC[[#This Row],[Dorsal]]&lt;&gt;0,YEAR(FAG[[#This Row],[FECHA NACIMIENTO]])," ")</f>
        <v>1976</v>
      </c>
      <c r="F137" s="5" t="str">
        <f>IF(INSC[[#This Row],[Dorsal]]&lt;&gt;0,IF(FAG[[#This Row],[GÉNERO]]="Hombre","M","F")," ")</f>
        <v>F</v>
      </c>
      <c r="G137" s="5" t="str">
        <f>IF(INSC[[#This Row],[Dorsal]]&lt;&gt;0,IF(INSC[[#This Row],[Año]]&lt;= 1987,"V",VLOOKUP(INSC[[#This Row],[Año]],Categorias[[#All],[Año Desde]:[Años]],2,FALSE))," ")</f>
        <v>V</v>
      </c>
      <c r="H137" s="5" t="str">
        <f>IF(INSC[[#This Row],[Dorsal]]&lt;&gt;0,FAG[[#This Row],[CLUB]]," ")</f>
        <v>Independiente</v>
      </c>
    </row>
    <row r="138" spans="2:8" x14ac:dyDescent="0.25">
      <c r="B138" s="4">
        <f>FAG[[#This Row],[DORSAL]]</f>
        <v>137</v>
      </c>
      <c r="C138" s="5" t="str">
        <f>IF(INSC[[#This Row],[Dorsal]]&lt;&gt;0,CONCATENATE(UPPER(MID(FAG[[#This Row],[NOMBRE]],1,1)),LOWER(RIGHT(FAG[[#This Row],[NOMBRE]],LEN(FAG[[#This Row],[NOMBRE]])-1)))," ")</f>
        <v xml:space="preserve">Eneirtz </v>
      </c>
      <c r="D138" s="5" t="str">
        <f>IF(INSC[[#This Row],[Dorsal]]&lt;&gt;0,UPPER(FAG[[#This Row],[APELLIDOS]])," ")</f>
        <v>PAZOS ERASUN</v>
      </c>
      <c r="E138" s="14">
        <f>IF(INSC[[#This Row],[Dorsal]]&lt;&gt;0,YEAR(FAG[[#This Row],[FECHA NACIMIENTO]])," ")</f>
        <v>2004</v>
      </c>
      <c r="F138" s="5" t="str">
        <f>IF(INSC[[#This Row],[Dorsal]]&lt;&gt;0,IF(FAG[[#This Row],[GÉNERO]]="Hombre","M","F")," ")</f>
        <v>F</v>
      </c>
      <c r="G138" s="5" t="str">
        <f>IF(INSC[[#This Row],[Dorsal]]&lt;&gt;0,IF(INSC[[#This Row],[Año]]&lt;= 1987,"V",VLOOKUP(INSC[[#This Row],[Año]],Categorias[[#All],[Año Desde]:[Años]],2,FALSE))," ")</f>
        <v>J</v>
      </c>
      <c r="H138" s="5" t="str">
        <f>IF(INSC[[#This Row],[Dorsal]]&lt;&gt;0,FAG[[#This Row],[CLUB]]," ")</f>
        <v>Independiente</v>
      </c>
    </row>
    <row r="139" spans="2:8" x14ac:dyDescent="0.25">
      <c r="B139" s="4">
        <f>FAG[[#This Row],[DORSAL]]</f>
        <v>138</v>
      </c>
      <c r="C139" s="5" t="str">
        <f>IF(INSC[[#This Row],[Dorsal]]&lt;&gt;0,CONCATENATE(UPPER(MID(FAG[[#This Row],[NOMBRE]],1,1)),LOWER(RIGHT(FAG[[#This Row],[NOMBRE]],LEN(FAG[[#This Row],[NOMBRE]])-1)))," ")</f>
        <v>Iñigo</v>
      </c>
      <c r="D139" s="5" t="str">
        <f>IF(INSC[[#This Row],[Dorsal]]&lt;&gt;0,UPPER(FAG[[#This Row],[APELLIDOS]])," ")</f>
        <v>URRESTI GOMEZ</v>
      </c>
      <c r="E139" s="14">
        <f>IF(INSC[[#This Row],[Dorsal]]&lt;&gt;0,YEAR(FAG[[#This Row],[FECHA NACIMIENTO]])," ")</f>
        <v>1985</v>
      </c>
      <c r="F139" s="5" t="str">
        <f>IF(INSC[[#This Row],[Dorsal]]&lt;&gt;0,IF(FAG[[#This Row],[GÉNERO]]="Hombre","M","F")," ")</f>
        <v>M</v>
      </c>
      <c r="G139" s="5" t="str">
        <f>IF(INSC[[#This Row],[Dorsal]]&lt;&gt;0,IF(INSC[[#This Row],[Año]]&lt;= 1987,"V",VLOOKUP(INSC[[#This Row],[Año]],Categorias[[#All],[Año Desde]:[Años]],2,FALSE))," ")</f>
        <v>V</v>
      </c>
      <c r="H139" s="5" t="str">
        <f>IF(INSC[[#This Row],[Dorsal]]&lt;&gt;0,FAG[[#This Row],[CLUB]]," ")</f>
        <v>Independiente</v>
      </c>
    </row>
    <row r="140" spans="2:8" x14ac:dyDescent="0.25">
      <c r="B140" s="4">
        <f>FAG[[#This Row],[DORSAL]]</f>
        <v>139</v>
      </c>
      <c r="C140" s="5" t="str">
        <f>IF(INSC[[#This Row],[Dorsal]]&lt;&gt;0,CONCATENATE(UPPER(MID(FAG[[#This Row],[NOMBRE]],1,1)),LOWER(RIGHT(FAG[[#This Row],[NOMBRE]],LEN(FAG[[#This Row],[NOMBRE]])-1)))," ")</f>
        <v>Enara</v>
      </c>
      <c r="D140" s="5" t="str">
        <f>IF(INSC[[#This Row],[Dorsal]]&lt;&gt;0,UPPER(FAG[[#This Row],[APELLIDOS]])," ")</f>
        <v>ETXEBERRIA ULAIAR</v>
      </c>
      <c r="E140" s="14">
        <f>IF(INSC[[#This Row],[Dorsal]]&lt;&gt;0,YEAR(FAG[[#This Row],[FECHA NACIMIENTO]])," ")</f>
        <v>1981</v>
      </c>
      <c r="F140" s="5" t="str">
        <f>IF(INSC[[#This Row],[Dorsal]]&lt;&gt;0,IF(FAG[[#This Row],[GÉNERO]]="Hombre","M","F")," ")</f>
        <v>F</v>
      </c>
      <c r="G140" s="5" t="str">
        <f>IF(INSC[[#This Row],[Dorsal]]&lt;&gt;0,IF(INSC[[#This Row],[Año]]&lt;= 1987,"V",VLOOKUP(INSC[[#This Row],[Año]],Categorias[[#All],[Año Desde]:[Años]],2,FALSE))," ")</f>
        <v>V</v>
      </c>
      <c r="H140" s="5" t="str">
        <f>IF(INSC[[#This Row],[Dorsal]]&lt;&gt;0,FAG[[#This Row],[CLUB]]," ")</f>
        <v>Independiente</v>
      </c>
    </row>
    <row r="141" spans="2:8" x14ac:dyDescent="0.25">
      <c r="B141" s="4">
        <f>FAG[[#This Row],[DORSAL]]</f>
        <v>140</v>
      </c>
      <c r="C141" s="5" t="str">
        <f>IF(INSC[[#This Row],[Dorsal]]&lt;&gt;0,CONCATENATE(UPPER(MID(FAG[[#This Row],[NOMBRE]],1,1)),LOWER(RIGHT(FAG[[#This Row],[NOMBRE]],LEN(FAG[[#This Row],[NOMBRE]])-1)))," ")</f>
        <v>Eritz</v>
      </c>
      <c r="D141" s="5" t="str">
        <f>IF(INSC[[#This Row],[Dorsal]]&lt;&gt;0,UPPER(FAG[[#This Row],[APELLIDOS]])," ")</f>
        <v>PERLINES TORRES</v>
      </c>
      <c r="E141" s="14">
        <f>IF(INSC[[#This Row],[Dorsal]]&lt;&gt;0,YEAR(FAG[[#This Row],[FECHA NACIMIENTO]])," ")</f>
        <v>1992</v>
      </c>
      <c r="F141" s="5" t="str">
        <f>IF(INSC[[#This Row],[Dorsal]]&lt;&gt;0,IF(FAG[[#This Row],[GÉNERO]]="Hombre","M","F")," ")</f>
        <v>M</v>
      </c>
      <c r="G141" s="5" t="str">
        <f>IF(INSC[[#This Row],[Dorsal]]&lt;&gt;0,IF(INSC[[#This Row],[Año]]&lt;= 1987,"V",VLOOKUP(INSC[[#This Row],[Año]],Categorias[[#All],[Año Desde]:[Años]],2,FALSE))," ")</f>
        <v>S</v>
      </c>
      <c r="H141" s="5" t="str">
        <f>IF(INSC[[#This Row],[Dorsal]]&lt;&gt;0,FAG[[#This Row],[CLUB]]," ")</f>
        <v>Ixilpen</v>
      </c>
    </row>
    <row r="142" spans="2:8" ht="15.75" customHeight="1" x14ac:dyDescent="0.25">
      <c r="B142" s="4">
        <f>FAG[[#This Row],[DORSAL]]</f>
        <v>141</v>
      </c>
      <c r="C142" s="5" t="str">
        <f>IF(INSC[[#This Row],[Dorsal]]&lt;&gt;0,CONCATENATE(UPPER(MID(FAG[[#This Row],[NOMBRE]],1,1)),LOWER(RIGHT(FAG[[#This Row],[NOMBRE]],LEN(FAG[[#This Row],[NOMBRE]])-1)))," ")</f>
        <v>José  félix</v>
      </c>
      <c r="D142" s="5" t="str">
        <f>IF(INSC[[#This Row],[Dorsal]]&lt;&gt;0,UPPER(FAG[[#This Row],[APELLIDOS]])," ")</f>
        <v>MARTÍNEZ  FERNÁNDEZ</v>
      </c>
      <c r="E142" s="14">
        <f>IF(INSC[[#This Row],[Dorsal]]&lt;&gt;0,YEAR(FAG[[#This Row],[FECHA NACIMIENTO]])," ")</f>
        <v>1957</v>
      </c>
      <c r="F142" s="5" t="str">
        <f>IF(INSC[[#This Row],[Dorsal]]&lt;&gt;0,IF(FAG[[#This Row],[GÉNERO]]="Hombre","M","F")," ")</f>
        <v>M</v>
      </c>
      <c r="G142" s="5" t="str">
        <f>IF(INSC[[#This Row],[Dorsal]]&lt;&gt;0,IF(INSC[[#This Row],[Año]]&lt;= 1987,"V",VLOOKUP(INSC[[#This Row],[Año]],Categorias[[#All],[Año Desde]:[Años]],2,FALSE))," ")</f>
        <v>V</v>
      </c>
      <c r="H142" s="5" t="str">
        <f>IF(INSC[[#This Row],[Dorsal]]&lt;&gt;0,FAG[[#This Row],[CLUB]]," ")</f>
        <v>Korrikazaleak</v>
      </c>
    </row>
    <row r="143" spans="2:8" ht="15" customHeight="1" x14ac:dyDescent="0.25">
      <c r="B143" s="4">
        <f>FAG[[#This Row],[DORSAL]]</f>
        <v>142</v>
      </c>
      <c r="C143" s="5" t="str">
        <f>IF(INSC[[#This Row],[Dorsal]]&lt;&gt;0,CONCATENATE(UPPER(MID(FAG[[#This Row],[NOMBRE]],1,1)),LOWER(RIGHT(FAG[[#This Row],[NOMBRE]],LEN(FAG[[#This Row],[NOMBRE]])-1)))," ")</f>
        <v xml:space="preserve">Galder </v>
      </c>
      <c r="D143" s="5" t="str">
        <f>IF(INSC[[#This Row],[Dorsal]]&lt;&gt;0,UPPER(FAG[[#This Row],[APELLIDOS]])," ")</f>
        <v>ELIZBURU CORTABARRIA</v>
      </c>
      <c r="E143" s="14">
        <f>IF(INSC[[#This Row],[Dorsal]]&lt;&gt;0,YEAR(FAG[[#This Row],[FECHA NACIMIENTO]])," ")</f>
        <v>2007</v>
      </c>
      <c r="F143" s="5" t="str">
        <f>IF(INSC[[#This Row],[Dorsal]]&lt;&gt;0,IF(FAG[[#This Row],[GÉNERO]]="Hombre","M","F")," ")</f>
        <v>M</v>
      </c>
      <c r="G143" s="5" t="str">
        <f>IF(INSC[[#This Row],[Dorsal]]&lt;&gt;0,IF(INSC[[#This Row],[Año]]&lt;= 1987,"V",VLOOKUP(INSC[[#This Row],[Año]],Categorias[[#All],[Año Desde]:[Años]],2,FALSE))," ")</f>
        <v>JV</v>
      </c>
      <c r="H143" s="5" t="str">
        <f>IF(INSC[[#This Row],[Dorsal]]&lt;&gt;0,FAG[[#This Row],[CLUB]]," ")</f>
        <v xml:space="preserve">Atlético San Sebastián </v>
      </c>
    </row>
    <row r="144" spans="2:8" x14ac:dyDescent="0.25">
      <c r="B144" s="4">
        <f>FAG[[#This Row],[DORSAL]]</f>
        <v>143</v>
      </c>
      <c r="C144" s="5" t="str">
        <f>IF(INSC[[#This Row],[Dorsal]]&lt;&gt;0,CONCATENATE(UPPER(MID(FAG[[#This Row],[NOMBRE]],1,1)),LOWER(RIGHT(FAG[[#This Row],[NOMBRE]],LEN(FAG[[#This Row],[NOMBRE]])-1)))," ")</f>
        <v>Eneko</v>
      </c>
      <c r="D144" s="5" t="str">
        <f>IF(INSC[[#This Row],[Dorsal]]&lt;&gt;0,UPPER(FAG[[#This Row],[APELLIDOS]])," ")</f>
        <v>ZABALZA SANCHEZ</v>
      </c>
      <c r="E144" s="14">
        <f>IF(INSC[[#This Row],[Dorsal]]&lt;&gt;0,YEAR(FAG[[#This Row],[FECHA NACIMIENTO]])," ")</f>
        <v>1975</v>
      </c>
      <c r="F144" s="5" t="str">
        <f>IF(INSC[[#This Row],[Dorsal]]&lt;&gt;0,IF(FAG[[#This Row],[GÉNERO]]="Hombre","M","F")," ")</f>
        <v>M</v>
      </c>
      <c r="G144" s="5" t="str">
        <f>IF(INSC[[#This Row],[Dorsal]]&lt;&gt;0,IF(INSC[[#This Row],[Año]]&lt;= 1987,"V",VLOOKUP(INSC[[#This Row],[Año]],Categorias[[#All],[Año Desde]:[Años]],2,FALSE))," ")</f>
        <v>V</v>
      </c>
      <c r="H144" s="5" t="str">
        <f>IF(INSC[[#This Row],[Dorsal]]&lt;&gt;0,FAG[[#This Row],[CLUB]]," ")</f>
        <v xml:space="preserve">Atlético San Sebastián </v>
      </c>
    </row>
    <row r="145" spans="2:8" x14ac:dyDescent="0.25">
      <c r="B145" s="4">
        <f>FAG[[#This Row],[DORSAL]]</f>
        <v>144</v>
      </c>
      <c r="C145" s="5" t="str">
        <f>IF(INSC[[#This Row],[Dorsal]]&lt;&gt;0,CONCATENATE(UPPER(MID(FAG[[#This Row],[NOMBRE]],1,1)),LOWER(RIGHT(FAG[[#This Row],[NOMBRE]],LEN(FAG[[#This Row],[NOMBRE]])-1)))," ")</f>
        <v>Hodei</v>
      </c>
      <c r="D145" s="5" t="str">
        <f>IF(INSC[[#This Row],[Dorsal]]&lt;&gt;0,UPPER(FAG[[#This Row],[APELLIDOS]])," ")</f>
        <v>ZABALZA OSA</v>
      </c>
      <c r="E145" s="14">
        <f>IF(INSC[[#This Row],[Dorsal]]&lt;&gt;0,YEAR(FAG[[#This Row],[FECHA NACIMIENTO]])," ")</f>
        <v>2007</v>
      </c>
      <c r="F145" s="5" t="str">
        <f>IF(INSC[[#This Row],[Dorsal]]&lt;&gt;0,IF(FAG[[#This Row],[GÉNERO]]="Hombre","M","F")," ")</f>
        <v>M</v>
      </c>
      <c r="G145" s="5" t="str">
        <f>IF(INSC[[#This Row],[Dorsal]]&lt;&gt;0,IF(INSC[[#This Row],[Año]]&lt;= 1987,"V",VLOOKUP(INSC[[#This Row],[Año]],Categorias[[#All],[Año Desde]:[Años]],2,FALSE))," ")</f>
        <v>JV</v>
      </c>
      <c r="H145" s="5" t="str">
        <f>IF(INSC[[#This Row],[Dorsal]]&lt;&gt;0,FAG[[#This Row],[CLUB]]," ")</f>
        <v xml:space="preserve">Atlético San Sebastián </v>
      </c>
    </row>
    <row r="146" spans="2:8" x14ac:dyDescent="0.25">
      <c r="B146" s="4">
        <f>FAG[[#This Row],[DORSAL]]</f>
        <v>145</v>
      </c>
      <c r="C146" s="5" t="str">
        <f>IF(INSC[[#This Row],[Dorsal]]&lt;&gt;0,CONCATENATE(UPPER(MID(FAG[[#This Row],[NOMBRE]],1,1)),LOWER(RIGHT(FAG[[#This Row],[NOMBRE]],LEN(FAG[[#This Row],[NOMBRE]])-1)))," ")</f>
        <v xml:space="preserve">Iciar </v>
      </c>
      <c r="D146" s="5" t="str">
        <f>IF(INSC[[#This Row],[Dorsal]]&lt;&gt;0,UPPER(FAG[[#This Row],[APELLIDOS]])," ")</f>
        <v xml:space="preserve">MUGICA OLANO </v>
      </c>
      <c r="E146" s="14">
        <f>IF(INSC[[#This Row],[Dorsal]]&lt;&gt;0,YEAR(FAG[[#This Row],[FECHA NACIMIENTO]])," ")</f>
        <v>1969</v>
      </c>
      <c r="F146" s="5" t="str">
        <f>IF(INSC[[#This Row],[Dorsal]]&lt;&gt;0,IF(FAG[[#This Row],[GÉNERO]]="Hombre","M","F")," ")</f>
        <v>F</v>
      </c>
      <c r="G146" s="5" t="str">
        <f>IF(INSC[[#This Row],[Dorsal]]&lt;&gt;0,IF(INSC[[#This Row],[Año]]&lt;= 1987,"V",VLOOKUP(INSC[[#This Row],[Año]],Categorias[[#All],[Año Desde]:[Años]],2,FALSE))," ")</f>
        <v>V</v>
      </c>
      <c r="H146" s="5" t="str">
        <f>IF(INSC[[#This Row],[Dorsal]]&lt;&gt;0,FAG[[#This Row],[CLUB]]," ")</f>
        <v>Donostiarrak</v>
      </c>
    </row>
    <row r="147" spans="2:8" x14ac:dyDescent="0.25">
      <c r="B147" s="4">
        <f>FAG[[#This Row],[DORSAL]]</f>
        <v>146</v>
      </c>
      <c r="C147" s="5" t="str">
        <f>IF(INSC[[#This Row],[Dorsal]]&lt;&gt;0,CONCATENATE(UPPER(MID(FAG[[#This Row],[NOMBRE]],1,1)),LOWER(RIGHT(FAG[[#This Row],[NOMBRE]],LEN(FAG[[#This Row],[NOMBRE]])-1)))," ")</f>
        <v xml:space="preserve">Jon </v>
      </c>
      <c r="D147" s="5" t="str">
        <f>IF(INSC[[#This Row],[Dorsal]]&lt;&gt;0,UPPER(FAG[[#This Row],[APELLIDOS]])," ")</f>
        <v>IMAZ PEREZ DE ARRILUZEA</v>
      </c>
      <c r="E147" s="14">
        <f>IF(INSC[[#This Row],[Dorsal]]&lt;&gt;0,YEAR(FAG[[#This Row],[FECHA NACIMIENTO]])," ")</f>
        <v>1979</v>
      </c>
      <c r="F147" s="5" t="str">
        <f>IF(INSC[[#This Row],[Dorsal]]&lt;&gt;0,IF(FAG[[#This Row],[GÉNERO]]="Hombre","M","F")," ")</f>
        <v>M</v>
      </c>
      <c r="G147" s="5" t="str">
        <f>IF(INSC[[#This Row],[Dorsal]]&lt;&gt;0,IF(INSC[[#This Row],[Año]]&lt;= 1987,"V",VLOOKUP(INSC[[#This Row],[Año]],Categorias[[#All],[Año Desde]:[Años]],2,FALSE))," ")</f>
        <v>V</v>
      </c>
      <c r="H147" s="5" t="str">
        <f>IF(INSC[[#This Row],[Dorsal]]&lt;&gt;0,FAG[[#This Row],[CLUB]]," ")</f>
        <v>Zumeatarra Kirol Taldea</v>
      </c>
    </row>
    <row r="148" spans="2:8" x14ac:dyDescent="0.25">
      <c r="B148" s="4">
        <f>FAG[[#This Row],[DORSAL]]</f>
        <v>147</v>
      </c>
      <c r="C148" s="5" t="str">
        <f>IF(INSC[[#This Row],[Dorsal]]&lt;&gt;0,CONCATENATE(UPPER(MID(FAG[[#This Row],[NOMBRE]],1,1)),LOWER(RIGHT(FAG[[#This Row],[NOMBRE]],LEN(FAG[[#This Row],[NOMBRE]])-1)))," ")</f>
        <v>Gorka</v>
      </c>
      <c r="D148" s="5" t="str">
        <f>IF(INSC[[#This Row],[Dorsal]]&lt;&gt;0,UPPER(FAG[[#This Row],[APELLIDOS]])," ")</f>
        <v>NATXIONDO ELORDI</v>
      </c>
      <c r="E148" s="14">
        <f>IF(INSC[[#This Row],[Dorsal]]&lt;&gt;0,YEAR(FAG[[#This Row],[FECHA NACIMIENTO]])," ")</f>
        <v>1997</v>
      </c>
      <c r="F148" s="5" t="str">
        <f>IF(INSC[[#This Row],[Dorsal]]&lt;&gt;0,IF(FAG[[#This Row],[GÉNERO]]="Hombre","M","F")," ")</f>
        <v>M</v>
      </c>
      <c r="G148" s="5" t="str">
        <f>IF(INSC[[#This Row],[Dorsal]]&lt;&gt;0,IF(INSC[[#This Row],[Año]]&lt;= 1987,"V",VLOOKUP(INSC[[#This Row],[Año]],Categorias[[#All],[Año Desde]:[Años]],2,FALSE))," ")</f>
        <v>S</v>
      </c>
      <c r="H148" s="5" t="str">
        <f>IF(INSC[[#This Row],[Dorsal]]&lt;&gt;0,FAG[[#This Row],[CLUB]]," ")</f>
        <v>Vasconia</v>
      </c>
    </row>
    <row r="149" spans="2:8" x14ac:dyDescent="0.25">
      <c r="B149" s="4">
        <f>FAG[[#This Row],[DORSAL]]</f>
        <v>148</v>
      </c>
      <c r="C149" s="5" t="str">
        <f>IF(INSC[[#This Row],[Dorsal]]&lt;&gt;0,CONCATENATE(UPPER(MID(FAG[[#This Row],[NOMBRE]],1,1)),LOWER(RIGHT(FAG[[#This Row],[NOMBRE]],LEN(FAG[[#This Row],[NOMBRE]])-1)))," ")</f>
        <v>Pau</v>
      </c>
      <c r="D149" s="5" t="str">
        <f>IF(INSC[[#This Row],[Dorsal]]&lt;&gt;0,UPPER(FAG[[#This Row],[APELLIDOS]])," ")</f>
        <v>LASSA TODA</v>
      </c>
      <c r="E149" s="14">
        <f>IF(INSC[[#This Row],[Dorsal]]&lt;&gt;0,YEAR(FAG[[#This Row],[FECHA NACIMIENTO]])," ")</f>
        <v>1997</v>
      </c>
      <c r="F149" s="5" t="str">
        <f>IF(INSC[[#This Row],[Dorsal]]&lt;&gt;0,IF(FAG[[#This Row],[GÉNERO]]="Hombre","M","F")," ")</f>
        <v>M</v>
      </c>
      <c r="G149" s="5" t="str">
        <f>IF(INSC[[#This Row],[Dorsal]]&lt;&gt;0,IF(INSC[[#This Row],[Año]]&lt;= 1987,"V",VLOOKUP(INSC[[#This Row],[Año]],Categorias[[#All],[Año Desde]:[Años]],2,FALSE))," ")</f>
        <v>S</v>
      </c>
      <c r="H149" s="5" t="str">
        <f>IF(INSC[[#This Row],[Dorsal]]&lt;&gt;0,FAG[[#This Row],[CLUB]]," ")</f>
        <v>Independiente</v>
      </c>
    </row>
    <row r="150" spans="2:8" x14ac:dyDescent="0.25">
      <c r="B150" s="4">
        <f>FAG[[#This Row],[DORSAL]]</f>
        <v>149</v>
      </c>
      <c r="C150" s="5" t="str">
        <f>IF(INSC[[#This Row],[Dorsal]]&lt;&gt;0,CONCATENATE(UPPER(MID(FAG[[#This Row],[NOMBRE]],1,1)),LOWER(RIGHT(FAG[[#This Row],[NOMBRE]],LEN(FAG[[#This Row],[NOMBRE]])-1)))," ")</f>
        <v>Fernando</v>
      </c>
      <c r="D150" s="5" t="str">
        <f>IF(INSC[[#This Row],[Dorsal]]&lt;&gt;0,UPPER(FAG[[#This Row],[APELLIDOS]])," ")</f>
        <v>LASSA SUESCUN</v>
      </c>
      <c r="E150" s="14">
        <f>IF(INSC[[#This Row],[Dorsal]]&lt;&gt;0,YEAR(FAG[[#This Row],[FECHA NACIMIENTO]])," ")</f>
        <v>1965</v>
      </c>
      <c r="F150" s="5" t="str">
        <f>IF(INSC[[#This Row],[Dorsal]]&lt;&gt;0,IF(FAG[[#This Row],[GÉNERO]]="Hombre","M","F")," ")</f>
        <v>M</v>
      </c>
      <c r="G150" s="5" t="str">
        <f>IF(INSC[[#This Row],[Dorsal]]&lt;&gt;0,IF(INSC[[#This Row],[Año]]&lt;= 1987,"V",VLOOKUP(INSC[[#This Row],[Año]],Categorias[[#All],[Año Desde]:[Años]],2,FALSE))," ")</f>
        <v>V</v>
      </c>
      <c r="H150" s="5" t="str">
        <f>IF(INSC[[#This Row],[Dorsal]]&lt;&gt;0,FAG[[#This Row],[CLUB]]," ")</f>
        <v>Independiente</v>
      </c>
    </row>
    <row r="151" spans="2:8" x14ac:dyDescent="0.25">
      <c r="B151" s="4">
        <f>FAG[[#This Row],[DORSAL]]</f>
        <v>150</v>
      </c>
      <c r="C151" s="5" t="str">
        <f>IF(INSC[[#This Row],[Dorsal]]&lt;&gt;0,CONCATENATE(UPPER(MID(FAG[[#This Row],[NOMBRE]],1,1)),LOWER(RIGHT(FAG[[#This Row],[NOMBRE]],LEN(FAG[[#This Row],[NOMBRE]])-1)))," ")</f>
        <v>Carlos</v>
      </c>
      <c r="D151" s="5" t="str">
        <f>IF(INSC[[#This Row],[Dorsal]]&lt;&gt;0,UPPER(FAG[[#This Row],[APELLIDOS]])," ")</f>
        <v>AVELLO ITURRIAGAGOITIA</v>
      </c>
      <c r="E151" s="14">
        <f>IF(INSC[[#This Row],[Dorsal]]&lt;&gt;0,YEAR(FAG[[#This Row],[FECHA NACIMIENTO]])," ")</f>
        <v>1969</v>
      </c>
      <c r="F151" s="5" t="str">
        <f>IF(INSC[[#This Row],[Dorsal]]&lt;&gt;0,IF(FAG[[#This Row],[GÉNERO]]="Hombre","M","F")," ")</f>
        <v>M</v>
      </c>
      <c r="G151" s="5" t="str">
        <f>IF(INSC[[#This Row],[Dorsal]]&lt;&gt;0,IF(INSC[[#This Row],[Año]]&lt;= 1987,"V",VLOOKUP(INSC[[#This Row],[Año]],Categorias[[#All],[Año Desde]:[Años]],2,FALSE))," ")</f>
        <v>V</v>
      </c>
      <c r="H151" s="5" t="str">
        <f>IF(INSC[[#This Row],[Dorsal]]&lt;&gt;0,FAG[[#This Row],[CLUB]]," ")</f>
        <v>Independiente</v>
      </c>
    </row>
    <row r="152" spans="2:8" x14ac:dyDescent="0.25">
      <c r="B152" s="4">
        <f>FAG[[#This Row],[DORSAL]]</f>
        <v>151</v>
      </c>
      <c r="C152" s="5" t="str">
        <f>IF(INSC[[#This Row],[Dorsal]]&lt;&gt;0,CONCATENATE(UPPER(MID(FAG[[#This Row],[NOMBRE]],1,1)),LOWER(RIGHT(FAG[[#This Row],[NOMBRE]],LEN(FAG[[#This Row],[NOMBRE]])-1)))," ")</f>
        <v>Jordi</v>
      </c>
      <c r="D152" s="5" t="str">
        <f>IF(INSC[[#This Row],[Dorsal]]&lt;&gt;0,UPPER(FAG[[#This Row],[APELLIDOS]])," ")</f>
        <v>RUIZ CABESTANY</v>
      </c>
      <c r="E152" s="14">
        <f>IF(INSC[[#This Row],[Dorsal]]&lt;&gt;0,YEAR(FAG[[#This Row],[FECHA NACIMIENTO]])," ")</f>
        <v>1956</v>
      </c>
      <c r="F152" s="5" t="str">
        <f>IF(INSC[[#This Row],[Dorsal]]&lt;&gt;0,IF(FAG[[#This Row],[GÉNERO]]="Hombre","M","F")," ")</f>
        <v>M</v>
      </c>
      <c r="G152" s="5" t="str">
        <f>IF(INSC[[#This Row],[Dorsal]]&lt;&gt;0,IF(INSC[[#This Row],[Año]]&lt;= 1987,"V",VLOOKUP(INSC[[#This Row],[Año]],Categorias[[#All],[Año Desde]:[Años]],2,FALSE))," ")</f>
        <v>V</v>
      </c>
      <c r="H152" s="5" t="str">
        <f>IF(INSC[[#This Row],[Dorsal]]&lt;&gt;0,FAG[[#This Row],[CLUB]]," ")</f>
        <v>Atlético San Sebastián</v>
      </c>
    </row>
    <row r="153" spans="2:8" x14ac:dyDescent="0.25">
      <c r="B153" s="4">
        <f>FAG[[#This Row],[DORSAL]]</f>
        <v>152</v>
      </c>
      <c r="C153" s="5" t="str">
        <f>IF(INSC[[#This Row],[Dorsal]]&lt;&gt;0,CONCATENATE(UPPER(MID(FAG[[#This Row],[NOMBRE]],1,1)),LOWER(RIGHT(FAG[[#This Row],[NOMBRE]],LEN(FAG[[#This Row],[NOMBRE]])-1)))," ")</f>
        <v>Unax</v>
      </c>
      <c r="D153" s="5" t="str">
        <f>IF(INSC[[#This Row],[Dorsal]]&lt;&gt;0,UPPER(FAG[[#This Row],[APELLIDOS]])," ")</f>
        <v>GALARRAGA LOPEZ</v>
      </c>
      <c r="E153" s="14">
        <f>IF(INSC[[#This Row],[Dorsal]]&lt;&gt;0,YEAR(FAG[[#This Row],[FECHA NACIMIENTO]])," ")</f>
        <v>2002</v>
      </c>
      <c r="F153" s="5" t="str">
        <f>IF(INSC[[#This Row],[Dorsal]]&lt;&gt;0,IF(FAG[[#This Row],[GÉNERO]]="Hombre","M","F")," ")</f>
        <v>M</v>
      </c>
      <c r="G153" s="5" t="str">
        <f>IF(INSC[[#This Row],[Dorsal]]&lt;&gt;0,IF(INSC[[#This Row],[Año]]&lt;= 1987,"V",VLOOKUP(INSC[[#This Row],[Año]],Categorias[[#All],[Año Desde]:[Años]],2,FALSE))," ")</f>
        <v>S</v>
      </c>
      <c r="H153" s="5" t="str">
        <f>IF(INSC[[#This Row],[Dorsal]]&lt;&gt;0,FAG[[#This Row],[CLUB]]," ")</f>
        <v>Atlético San Sebastián</v>
      </c>
    </row>
    <row r="154" spans="2:8" x14ac:dyDescent="0.25">
      <c r="B154" s="4">
        <f>FAG[[#This Row],[DORSAL]]</f>
        <v>153</v>
      </c>
      <c r="C154" s="5" t="str">
        <f>IF(INSC[[#This Row],[Dorsal]]&lt;&gt;0,CONCATENATE(UPPER(MID(FAG[[#This Row],[NOMBRE]],1,1)),LOWER(RIGHT(FAG[[#This Row],[NOMBRE]],LEN(FAG[[#This Row],[NOMBRE]])-1)))," ")</f>
        <v>Aitzol</v>
      </c>
      <c r="D154" s="5" t="str">
        <f>IF(INSC[[#This Row],[Dorsal]]&lt;&gt;0,UPPER(FAG[[#This Row],[APELLIDOS]])," ")</f>
        <v>ARREGI ZUBIMENDI</v>
      </c>
      <c r="E154" s="14">
        <f>IF(INSC[[#This Row],[Dorsal]]&lt;&gt;0,YEAR(FAG[[#This Row],[FECHA NACIMIENTO]])," ")</f>
        <v>1971</v>
      </c>
      <c r="F154" s="5" t="str">
        <f>IF(INSC[[#This Row],[Dorsal]]&lt;&gt;0,IF(FAG[[#This Row],[GÉNERO]]="Hombre","M","F")," ")</f>
        <v>M</v>
      </c>
      <c r="G154" s="5" t="str">
        <f>IF(INSC[[#This Row],[Dorsal]]&lt;&gt;0,IF(INSC[[#This Row],[Año]]&lt;= 1987,"V",VLOOKUP(INSC[[#This Row],[Año]],Categorias[[#All],[Año Desde]:[Años]],2,FALSE))," ")</f>
        <v>V</v>
      </c>
      <c r="H154" s="5" t="str">
        <f>IF(INSC[[#This Row],[Dorsal]]&lt;&gt;0,FAG[[#This Row],[CLUB]]," ")</f>
        <v>Independiente</v>
      </c>
    </row>
    <row r="155" spans="2:8" x14ac:dyDescent="0.25">
      <c r="B155" s="4">
        <f>FAG[[#This Row],[DORSAL]]</f>
        <v>154</v>
      </c>
      <c r="C155" s="5" t="str">
        <f>IF(INSC[[#This Row],[Dorsal]]&lt;&gt;0,CONCATENATE(UPPER(MID(FAG[[#This Row],[NOMBRE]],1,1)),LOWER(RIGHT(FAG[[#This Row],[NOMBRE]],LEN(FAG[[#This Row],[NOMBRE]])-1)))," ")</f>
        <v>Carmelo</v>
      </c>
      <c r="D155" s="5" t="str">
        <f>IF(INSC[[#This Row],[Dorsal]]&lt;&gt;0,UPPER(FAG[[#This Row],[APELLIDOS]])," ")</f>
        <v>LOPEZ UNANUA</v>
      </c>
      <c r="E155" s="14">
        <f>IF(INSC[[#This Row],[Dorsal]]&lt;&gt;0,YEAR(FAG[[#This Row],[FECHA NACIMIENTO]])," ")</f>
        <v>1972</v>
      </c>
      <c r="F155" s="5" t="str">
        <f>IF(INSC[[#This Row],[Dorsal]]&lt;&gt;0,IF(FAG[[#This Row],[GÉNERO]]="Hombre","M","F")," ")</f>
        <v>M</v>
      </c>
      <c r="G155" s="5" t="str">
        <f>IF(INSC[[#This Row],[Dorsal]]&lt;&gt;0,IF(INSC[[#This Row],[Año]]&lt;= 1987,"V",VLOOKUP(INSC[[#This Row],[Año]],Categorias[[#All],[Año Desde]:[Años]],2,FALSE))," ")</f>
        <v>V</v>
      </c>
      <c r="H155" s="5" t="str">
        <f>IF(INSC[[#This Row],[Dorsal]]&lt;&gt;0,FAG[[#This Row],[CLUB]]," ")</f>
        <v>Independiente</v>
      </c>
    </row>
    <row r="156" spans="2:8" x14ac:dyDescent="0.25">
      <c r="B156" s="4">
        <f>FAG[[#This Row],[DORSAL]]</f>
        <v>155</v>
      </c>
      <c r="C156" s="5" t="str">
        <f>IF(INSC[[#This Row],[Dorsal]]&lt;&gt;0,CONCATENATE(UPPER(MID(FAG[[#This Row],[NOMBRE]],1,1)),LOWER(RIGHT(FAG[[#This Row],[NOMBRE]],LEN(FAG[[#This Row],[NOMBRE]])-1)))," ")</f>
        <v>Carlos</v>
      </c>
      <c r="D156" s="5" t="str">
        <f>IF(INSC[[#This Row],[Dorsal]]&lt;&gt;0,UPPER(FAG[[#This Row],[APELLIDOS]])," ")</f>
        <v>RANERO MONTES</v>
      </c>
      <c r="E156" s="14">
        <f>IF(INSC[[#This Row],[Dorsal]]&lt;&gt;0,YEAR(FAG[[#This Row],[FECHA NACIMIENTO]])," ")</f>
        <v>2009</v>
      </c>
      <c r="F156" s="5" t="str">
        <f>IF(INSC[[#This Row],[Dorsal]]&lt;&gt;0,IF(FAG[[#This Row],[GÉNERO]]="Hombre","M","F")," ")</f>
        <v>M</v>
      </c>
      <c r="G156" s="5" t="str">
        <f>IF(INSC[[#This Row],[Dorsal]]&lt;&gt;0,IF(INSC[[#This Row],[Año]]&lt;= 1987,"V",VLOOKUP(INSC[[#This Row],[Año]],Categorias[[#All],[Año Desde]:[Años]],2,FALSE))," ")</f>
        <v>C</v>
      </c>
      <c r="H156" s="5" t="str">
        <f>IF(INSC[[#This Row],[Dorsal]]&lt;&gt;0,FAG[[#This Row],[CLUB]]," ")</f>
        <v>Atlético San Sebastián</v>
      </c>
    </row>
    <row r="157" spans="2:8" x14ac:dyDescent="0.25">
      <c r="B157" s="4">
        <f>FAG[[#This Row],[DORSAL]]</f>
        <v>156</v>
      </c>
      <c r="C157" s="5" t="str">
        <f>IF(INSC[[#This Row],[Dorsal]]&lt;&gt;0,CONCATENATE(UPPER(MID(FAG[[#This Row],[NOMBRE]],1,1)),LOWER(RIGHT(FAG[[#This Row],[NOMBRE]],LEN(FAG[[#This Row],[NOMBRE]])-1)))," ")</f>
        <v>Iñigo</v>
      </c>
      <c r="D157" s="5" t="str">
        <f>IF(INSC[[#This Row],[Dorsal]]&lt;&gt;0,UPPER(FAG[[#This Row],[APELLIDOS]])," ")</f>
        <v>SAEZ INSAUSTI</v>
      </c>
      <c r="E157" s="14">
        <f>IF(INSC[[#This Row],[Dorsal]]&lt;&gt;0,YEAR(FAG[[#This Row],[FECHA NACIMIENTO]])," ")</f>
        <v>1975</v>
      </c>
      <c r="F157" s="5" t="str">
        <f>IF(INSC[[#This Row],[Dorsal]]&lt;&gt;0,IF(FAG[[#This Row],[GÉNERO]]="Hombre","M","F")," ")</f>
        <v>M</v>
      </c>
      <c r="G157" s="5" t="str">
        <f>IF(INSC[[#This Row],[Dorsal]]&lt;&gt;0,IF(INSC[[#This Row],[Año]]&lt;= 1987,"V",VLOOKUP(INSC[[#This Row],[Año]],Categorias[[#All],[Año Desde]:[Años]],2,FALSE))," ")</f>
        <v>V</v>
      </c>
      <c r="H157" s="5" t="str">
        <f>IF(INSC[[#This Row],[Dorsal]]&lt;&gt;0,FAG[[#This Row],[CLUB]]," ")</f>
        <v>Atlético San Sebastián</v>
      </c>
    </row>
    <row r="158" spans="2:8" x14ac:dyDescent="0.25">
      <c r="B158" s="4">
        <f>FAG[[#This Row],[DORSAL]]</f>
        <v>157</v>
      </c>
      <c r="C158" s="5" t="str">
        <f>IF(INSC[[#This Row],[Dorsal]]&lt;&gt;0,CONCATENATE(UPPER(MID(FAG[[#This Row],[NOMBRE]],1,1)),LOWER(RIGHT(FAG[[#This Row],[NOMBRE]],LEN(FAG[[#This Row],[NOMBRE]])-1)))," ")</f>
        <v>Izaskun</v>
      </c>
      <c r="D158" s="5" t="str">
        <f>IF(INSC[[#This Row],[Dorsal]]&lt;&gt;0,UPPER(FAG[[#This Row],[APELLIDOS]])," ")</f>
        <v>SANZ ARANBURU</v>
      </c>
      <c r="E158" s="14">
        <f>IF(INSC[[#This Row],[Dorsal]]&lt;&gt;0,YEAR(FAG[[#This Row],[FECHA NACIMIENTO]])," ")</f>
        <v>2007</v>
      </c>
      <c r="F158" s="5" t="str">
        <f>IF(INSC[[#This Row],[Dorsal]]&lt;&gt;0,IF(FAG[[#This Row],[GÉNERO]]="Hombre","M","F")," ")</f>
        <v>F</v>
      </c>
      <c r="G158" s="5" t="str">
        <f>IF(INSC[[#This Row],[Dorsal]]&lt;&gt;0,IF(INSC[[#This Row],[Año]]&lt;= 1987,"V",VLOOKUP(INSC[[#This Row],[Año]],Categorias[[#All],[Año Desde]:[Años]],2,FALSE))," ")</f>
        <v>JV</v>
      </c>
      <c r="H158" s="5" t="str">
        <f>IF(INSC[[#This Row],[Dorsal]]&lt;&gt;0,FAG[[#This Row],[CLUB]]," ")</f>
        <v>Super Amara BAT</v>
      </c>
    </row>
    <row r="159" spans="2:8" x14ac:dyDescent="0.25">
      <c r="B159" s="4">
        <f>FAG[[#This Row],[DORSAL]]</f>
        <v>158</v>
      </c>
      <c r="C159" s="5" t="str">
        <f>IF(INSC[[#This Row],[Dorsal]]&lt;&gt;0,CONCATENATE(UPPER(MID(FAG[[#This Row],[NOMBRE]],1,1)),LOWER(RIGHT(FAG[[#This Row],[NOMBRE]],LEN(FAG[[#This Row],[NOMBRE]])-1)))," ")</f>
        <v>Iñaki</v>
      </c>
      <c r="D159" s="5" t="str">
        <f>IF(INSC[[#This Row],[Dorsal]]&lt;&gt;0,UPPER(FAG[[#This Row],[APELLIDOS]])," ")</f>
        <v>SANZ ARANBURU</v>
      </c>
      <c r="E159" s="14">
        <f>IF(INSC[[#This Row],[Dorsal]]&lt;&gt;0,YEAR(FAG[[#This Row],[FECHA NACIMIENTO]])," ")</f>
        <v>2003</v>
      </c>
      <c r="F159" s="5" t="str">
        <f>IF(INSC[[#This Row],[Dorsal]]&lt;&gt;0,IF(FAG[[#This Row],[GÉNERO]]="Hombre","M","F")," ")</f>
        <v>M</v>
      </c>
      <c r="G159" s="5" t="str">
        <f>IF(INSC[[#This Row],[Dorsal]]&lt;&gt;0,IF(INSC[[#This Row],[Año]]&lt;= 1987,"V",VLOOKUP(INSC[[#This Row],[Año]],Categorias[[#All],[Año Desde]:[Años]],2,FALSE))," ")</f>
        <v>S</v>
      </c>
      <c r="H159" s="5" t="str">
        <f>IF(INSC[[#This Row],[Dorsal]]&lt;&gt;0,FAG[[#This Row],[CLUB]]," ")</f>
        <v>Super Amara BAT</v>
      </c>
    </row>
    <row r="160" spans="2:8" x14ac:dyDescent="0.25">
      <c r="B160" s="4">
        <f>FAG[[#This Row],[DORSAL]]</f>
        <v>159</v>
      </c>
      <c r="C160" s="5" t="str">
        <f>IF(INSC[[#This Row],[Dorsal]]&lt;&gt;0,CONCATENATE(UPPER(MID(FAG[[#This Row],[NOMBRE]],1,1)),LOWER(RIGHT(FAG[[#This Row],[NOMBRE]],LEN(FAG[[#This Row],[NOMBRE]])-1)))," ")</f>
        <v>Juan</v>
      </c>
      <c r="D160" s="5" t="str">
        <f>IF(INSC[[#This Row],[Dorsal]]&lt;&gt;0,UPPER(FAG[[#This Row],[APELLIDOS]])," ")</f>
        <v>BENDITO BARRIO</v>
      </c>
      <c r="E160" s="14">
        <f>IF(INSC[[#This Row],[Dorsal]]&lt;&gt;0,YEAR(FAG[[#This Row],[FECHA NACIMIENTO]])," ")</f>
        <v>2001</v>
      </c>
      <c r="F160" s="5" t="str">
        <f>IF(INSC[[#This Row],[Dorsal]]&lt;&gt;0,IF(FAG[[#This Row],[GÉNERO]]="Hombre","M","F")," ")</f>
        <v>M</v>
      </c>
      <c r="G160" s="5" t="str">
        <f>IF(INSC[[#This Row],[Dorsal]]&lt;&gt;0,IF(INSC[[#This Row],[Año]]&lt;= 1987,"V",VLOOKUP(INSC[[#This Row],[Año]],Categorias[[#All],[Año Desde]:[Años]],2,FALSE))," ")</f>
        <v>S</v>
      </c>
      <c r="H160" s="5" t="str">
        <f>IF(INSC[[#This Row],[Dorsal]]&lt;&gt;0,FAG[[#This Row],[CLUB]]," ")</f>
        <v>Independiente</v>
      </c>
    </row>
    <row r="161" spans="2:8" x14ac:dyDescent="0.25">
      <c r="B161" s="4">
        <f>FAG[[#This Row],[DORSAL]]</f>
        <v>160</v>
      </c>
      <c r="C161" s="5" t="str">
        <f>IF(INSC[[#This Row],[Dorsal]]&lt;&gt;0,CONCATENATE(UPPER(MID(FAG[[#This Row],[NOMBRE]],1,1)),LOWER(RIGHT(FAG[[#This Row],[NOMBRE]],LEN(FAG[[#This Row],[NOMBRE]])-1)))," ")</f>
        <v>Iñigo</v>
      </c>
      <c r="D161" s="5" t="str">
        <f>IF(INSC[[#This Row],[Dorsal]]&lt;&gt;0,UPPER(FAG[[#This Row],[APELLIDOS]])," ")</f>
        <v>FERNANDEZ DE RETANA</v>
      </c>
      <c r="E161" s="14">
        <f>IF(INSC[[#This Row],[Dorsal]]&lt;&gt;0,YEAR(FAG[[#This Row],[FECHA NACIMIENTO]])," ")</f>
        <v>1984</v>
      </c>
      <c r="F161" s="5" t="str">
        <f>IF(INSC[[#This Row],[Dorsal]]&lt;&gt;0,IF(FAG[[#This Row],[GÉNERO]]="Hombre","M","F")," ")</f>
        <v>M</v>
      </c>
      <c r="G161" s="5" t="str">
        <f>IF(INSC[[#This Row],[Dorsal]]&lt;&gt;0,IF(INSC[[#This Row],[Año]]&lt;= 1987,"V",VLOOKUP(INSC[[#This Row],[Año]],Categorias[[#All],[Año Desde]:[Años]],2,FALSE))," ")</f>
        <v>V</v>
      </c>
      <c r="H161" s="5" t="str">
        <f>IF(INSC[[#This Row],[Dorsal]]&lt;&gt;0,FAG[[#This Row],[CLUB]]," ")</f>
        <v>Independiente</v>
      </c>
    </row>
    <row r="162" spans="2:8" x14ac:dyDescent="0.25">
      <c r="B162" s="4">
        <f>FAG[[#This Row],[DORSAL]]</f>
        <v>161</v>
      </c>
      <c r="C162" s="5" t="str">
        <f>IF(INSC[[#This Row],[Dorsal]]&lt;&gt;0,CONCATENATE(UPPER(MID(FAG[[#This Row],[NOMBRE]],1,1)),LOWER(RIGHT(FAG[[#This Row],[NOMBRE]],LEN(FAG[[#This Row],[NOMBRE]])-1)))," ")</f>
        <v>Xabier</v>
      </c>
      <c r="D162" s="5" t="str">
        <f>IF(INSC[[#This Row],[Dorsal]]&lt;&gt;0,UPPER(FAG[[#This Row],[APELLIDOS]])," ")</f>
        <v>HOYOS SETIEN</v>
      </c>
      <c r="E162" s="14">
        <f>IF(INSC[[#This Row],[Dorsal]]&lt;&gt;0,YEAR(FAG[[#This Row],[FECHA NACIMIENTO]])," ")</f>
        <v>2001</v>
      </c>
      <c r="F162" s="5" t="str">
        <f>IF(INSC[[#This Row],[Dorsal]]&lt;&gt;0,IF(FAG[[#This Row],[GÉNERO]]="Hombre","M","F")," ")</f>
        <v>M</v>
      </c>
      <c r="G162" s="5" t="str">
        <f>IF(INSC[[#This Row],[Dorsal]]&lt;&gt;0,IF(INSC[[#This Row],[Año]]&lt;= 1987,"V",VLOOKUP(INSC[[#This Row],[Año]],Categorias[[#All],[Año Desde]:[Años]],2,FALSE))," ")</f>
        <v>S</v>
      </c>
      <c r="H162" s="5" t="str">
        <f>IF(INSC[[#This Row],[Dorsal]]&lt;&gt;0,FAG[[#This Row],[CLUB]]," ")</f>
        <v>Independiente</v>
      </c>
    </row>
    <row r="163" spans="2:8" x14ac:dyDescent="0.25">
      <c r="B163" s="4">
        <f>FAG[[#This Row],[DORSAL]]</f>
        <v>162</v>
      </c>
      <c r="C163" s="5" t="str">
        <f>IF(INSC[[#This Row],[Dorsal]]&lt;&gt;0,CONCATENATE(UPPER(MID(FAG[[#This Row],[NOMBRE]],1,1)),LOWER(RIGHT(FAG[[#This Row],[NOMBRE]],LEN(FAG[[#This Row],[NOMBRE]])-1)))," ")</f>
        <v>Amiga olaia</v>
      </c>
      <c r="D163" s="5" t="str">
        <f>IF(INSC[[#This Row],[Dorsal]]&lt;&gt;0,UPPER(FAG[[#This Row],[APELLIDOS]])," ")</f>
        <v/>
      </c>
      <c r="E163" s="14">
        <f>IF(INSC[[#This Row],[Dorsal]]&lt;&gt;0,YEAR(FAG[[#This Row],[FECHA NACIMIENTO]])," ")</f>
        <v>1900</v>
      </c>
      <c r="F163" s="5" t="str">
        <f>IF(INSC[[#This Row],[Dorsal]]&lt;&gt;0,IF(FAG[[#This Row],[GÉNERO]]="Hombre","M","F")," ")</f>
        <v>F</v>
      </c>
      <c r="G163" s="5" t="str">
        <f>IF(INSC[[#This Row],[Dorsal]]&lt;&gt;0,IF(INSC[[#This Row],[Año]]&lt;= 1987,"V",VLOOKUP(INSC[[#This Row],[Año]],Categorias[[#All],[Año Desde]:[Años]],2,FALSE))," ")</f>
        <v>V</v>
      </c>
      <c r="H163" s="5" t="str">
        <f>IF(INSC[[#This Row],[Dorsal]]&lt;&gt;0,FAG[[#This Row],[CLUB]]," ")</f>
        <v>Estrailurtarrak</v>
      </c>
    </row>
    <row r="164" spans="2:8" x14ac:dyDescent="0.25">
      <c r="B164" s="4">
        <f>FAG[[#This Row],[DORSAL]]</f>
        <v>163</v>
      </c>
      <c r="C164" s="5" t="str">
        <f>IF(INSC[[#This Row],[Dorsal]]&lt;&gt;0,CONCATENATE(UPPER(MID(FAG[[#This Row],[NOMBRE]],1,1)),LOWER(RIGHT(FAG[[#This Row],[NOMBRE]],LEN(FAG[[#This Row],[NOMBRE]])-1)))," ")</f>
        <v>Gorka</v>
      </c>
      <c r="D164" s="5" t="str">
        <f>IF(INSC[[#This Row],[Dorsal]]&lt;&gt;0,UPPER(FAG[[#This Row],[APELLIDOS]])," ")</f>
        <v>AZURMENDI CUENYA</v>
      </c>
      <c r="E164" s="14">
        <f>IF(INSC[[#This Row],[Dorsal]]&lt;&gt;0,YEAR(FAG[[#This Row],[FECHA NACIMIENTO]])," ")</f>
        <v>2001</v>
      </c>
      <c r="F164" s="5" t="str">
        <f>IF(INSC[[#This Row],[Dorsal]]&lt;&gt;0,IF(FAG[[#This Row],[GÉNERO]]="Hombre","M","F")," ")</f>
        <v>M</v>
      </c>
      <c r="G164" s="5" t="str">
        <f>IF(INSC[[#This Row],[Dorsal]]&lt;&gt;0,IF(INSC[[#This Row],[Año]]&lt;= 1987,"V",VLOOKUP(INSC[[#This Row],[Año]],Categorias[[#All],[Año Desde]:[Años]],2,FALSE))," ")</f>
        <v>S</v>
      </c>
      <c r="H164" s="5" t="str">
        <f>IF(INSC[[#This Row],[Dorsal]]&lt;&gt;0,FAG[[#This Row],[CLUB]]," ")</f>
        <v>Jakintza</v>
      </c>
    </row>
    <row r="165" spans="2:8" x14ac:dyDescent="0.25">
      <c r="B165" s="4">
        <f>FAG[[#This Row],[DORSAL]]</f>
        <v>0</v>
      </c>
      <c r="C165" s="5" t="str">
        <f>IF(INSC[[#This Row],[Dorsal]]&lt;&gt;0,CONCATENATE(UPPER(MID(FAG[[#This Row],[NOMBRE]],1,1)),LOWER(RIGHT(FAG[[#This Row],[NOMBRE]],LEN(FAG[[#This Row],[NOMBRE]])-1)))," ")</f>
        <v xml:space="preserve"> </v>
      </c>
      <c r="D165" s="5" t="str">
        <f>IF(INSC[[#This Row],[Dorsal]]&lt;&gt;0,UPPER(FAG[[#This Row],[APELLIDOS]])," ")</f>
        <v xml:space="preserve"> </v>
      </c>
      <c r="E165" s="14" t="str">
        <f>IF(INSC[[#This Row],[Dorsal]]&lt;&gt;0,YEAR(FAG[[#This Row],[FECHA NACIMIENTO]])," ")</f>
        <v xml:space="preserve"> </v>
      </c>
      <c r="F165" s="5" t="str">
        <f>IF(INSC[[#This Row],[Dorsal]]&lt;&gt;0,IF(FAG[[#This Row],[GÉNERO]]="Hombre","M","F")," ")</f>
        <v xml:space="preserve"> </v>
      </c>
      <c r="G165" s="5" t="str">
        <f>IF(INSC[[#This Row],[Dorsal]]&lt;&gt;0,IF(INSC[[#This Row],[Año]]&lt;= 1987,"V",VLOOKUP(INSC[[#This Row],[Año]],Categorias[[#All],[Año Desde]:[Años]],2,FALSE))," ")</f>
        <v xml:space="preserve"> </v>
      </c>
      <c r="H165" s="5" t="str">
        <f>IF(INSC[[#This Row],[Dorsal]]&lt;&gt;0,FAG[[#This Row],[CLUB]]," ")</f>
        <v xml:space="preserve"> </v>
      </c>
    </row>
    <row r="166" spans="2:8" x14ac:dyDescent="0.25">
      <c r="B166" s="4">
        <f>FAG[[#This Row],[DORSAL]]</f>
        <v>0</v>
      </c>
      <c r="C166" s="5" t="str">
        <f>IF(INSC[[#This Row],[Dorsal]]&lt;&gt;0,CONCATENATE(UPPER(MID(FAG[[#This Row],[NOMBRE]],1,1)),LOWER(RIGHT(FAG[[#This Row],[NOMBRE]],LEN(FAG[[#This Row],[NOMBRE]])-1)))," ")</f>
        <v xml:space="preserve"> </v>
      </c>
      <c r="D166" s="5" t="str">
        <f>IF(INSC[[#This Row],[Dorsal]]&lt;&gt;0,UPPER(FAG[[#This Row],[APELLIDOS]])," ")</f>
        <v xml:space="preserve"> </v>
      </c>
      <c r="E166" s="14" t="str">
        <f>IF(INSC[[#This Row],[Dorsal]]&lt;&gt;0,YEAR(FAG[[#This Row],[FECHA NACIMIENTO]])," ")</f>
        <v xml:space="preserve"> </v>
      </c>
      <c r="F166" s="5" t="str">
        <f>IF(INSC[[#This Row],[Dorsal]]&lt;&gt;0,IF(FAG[[#This Row],[GÉNERO]]="Hombre","M","F")," ")</f>
        <v xml:space="preserve"> </v>
      </c>
      <c r="G166" s="5" t="str">
        <f>IF(INSC[[#This Row],[Dorsal]]&lt;&gt;0,IF(INSC[[#This Row],[Año]]&lt;= 1987,"V",VLOOKUP(INSC[[#This Row],[Año]],Categorias[[#All],[Año Desde]:[Años]],2,FALSE))," ")</f>
        <v xml:space="preserve"> </v>
      </c>
      <c r="H166" s="5" t="str">
        <f>IF(INSC[[#This Row],[Dorsal]]&lt;&gt;0,FAG[[#This Row],[CLUB]]," ")</f>
        <v xml:space="preserve"> </v>
      </c>
    </row>
    <row r="167" spans="2:8" x14ac:dyDescent="0.25">
      <c r="B167" s="4">
        <f>FAG[[#This Row],[DORSAL]]</f>
        <v>0</v>
      </c>
      <c r="C167" s="5" t="str">
        <f>IF(INSC[[#This Row],[Dorsal]]&lt;&gt;0,CONCATENATE(UPPER(MID(FAG[[#This Row],[NOMBRE]],1,1)),LOWER(RIGHT(FAG[[#This Row],[NOMBRE]],LEN(FAG[[#This Row],[NOMBRE]])-1)))," ")</f>
        <v xml:space="preserve"> </v>
      </c>
      <c r="D167" s="5" t="str">
        <f>IF(INSC[[#This Row],[Dorsal]]&lt;&gt;0,UPPER(FAG[[#This Row],[APELLIDOS]])," ")</f>
        <v xml:space="preserve"> </v>
      </c>
      <c r="E167" s="14" t="str">
        <f>IF(INSC[[#This Row],[Dorsal]]&lt;&gt;0,YEAR(FAG[[#This Row],[FECHA NACIMIENTO]])," ")</f>
        <v xml:space="preserve"> </v>
      </c>
      <c r="F167" s="5" t="str">
        <f>IF(INSC[[#This Row],[Dorsal]]&lt;&gt;0,IF(FAG[[#This Row],[GÉNERO]]="Hombre","M","F")," ")</f>
        <v xml:space="preserve"> </v>
      </c>
      <c r="G167" s="5" t="str">
        <f>IF(INSC[[#This Row],[Dorsal]]&lt;&gt;0,IF(INSC[[#This Row],[Año]]&lt;= 1987,"V",VLOOKUP(INSC[[#This Row],[Año]],Categorias[[#All],[Año Desde]:[Años]],2,FALSE))," ")</f>
        <v xml:space="preserve"> </v>
      </c>
      <c r="H167" s="5" t="str">
        <f>IF(INSC[[#This Row],[Dorsal]]&lt;&gt;0,FAG[[#This Row],[CLUB]]," ")</f>
        <v xml:space="preserve"> </v>
      </c>
    </row>
    <row r="168" spans="2:8" x14ac:dyDescent="0.25">
      <c r="B168" s="4">
        <f>FAG[[#This Row],[DORSAL]]</f>
        <v>0</v>
      </c>
      <c r="C168" s="5" t="str">
        <f>IF(INSC[[#This Row],[Dorsal]]&lt;&gt;0,CONCATENATE(UPPER(MID(FAG[[#This Row],[NOMBRE]],1,1)),LOWER(RIGHT(FAG[[#This Row],[NOMBRE]],LEN(FAG[[#This Row],[NOMBRE]])-1)))," ")</f>
        <v xml:space="preserve"> </v>
      </c>
      <c r="D168" s="5" t="str">
        <f>IF(INSC[[#This Row],[Dorsal]]&lt;&gt;0,UPPER(FAG[[#This Row],[APELLIDOS]])," ")</f>
        <v xml:space="preserve"> </v>
      </c>
      <c r="E168" s="14" t="str">
        <f>IF(INSC[[#This Row],[Dorsal]]&lt;&gt;0,YEAR(FAG[[#This Row],[FECHA NACIMIENTO]])," ")</f>
        <v xml:space="preserve"> </v>
      </c>
      <c r="F168" s="5" t="str">
        <f>IF(INSC[[#This Row],[Dorsal]]&lt;&gt;0,IF(FAG[[#This Row],[GÉNERO]]="Hombre","M","F")," ")</f>
        <v xml:space="preserve"> </v>
      </c>
      <c r="G168" s="5" t="str">
        <f>IF(INSC[[#This Row],[Dorsal]]&lt;&gt;0,IF(INSC[[#This Row],[Año]]&lt;= 1987,"V",VLOOKUP(INSC[[#This Row],[Año]],Categorias[[#All],[Año Desde]:[Años]],2,FALSE))," ")</f>
        <v xml:space="preserve"> </v>
      </c>
      <c r="H168" s="5" t="str">
        <f>IF(INSC[[#This Row],[Dorsal]]&lt;&gt;0,FAG[[#This Row],[CLUB]]," ")</f>
        <v xml:space="preserve"> </v>
      </c>
    </row>
    <row r="169" spans="2:8" x14ac:dyDescent="0.25">
      <c r="B169" s="4">
        <f>FAG[[#This Row],[DORSAL]]</f>
        <v>0</v>
      </c>
      <c r="C169" s="5" t="str">
        <f>IF(INSC[[#This Row],[Dorsal]]&lt;&gt;0,CONCATENATE(UPPER(MID(FAG[[#This Row],[NOMBRE]],1,1)),LOWER(RIGHT(FAG[[#This Row],[NOMBRE]],LEN(FAG[[#This Row],[NOMBRE]])-1)))," ")</f>
        <v xml:space="preserve"> </v>
      </c>
      <c r="D169" s="5" t="str">
        <f>IF(INSC[[#This Row],[Dorsal]]&lt;&gt;0,UPPER(FAG[[#This Row],[APELLIDOS]])," ")</f>
        <v xml:space="preserve"> </v>
      </c>
      <c r="E169" s="14" t="str">
        <f>IF(INSC[[#This Row],[Dorsal]]&lt;&gt;0,YEAR(FAG[[#This Row],[FECHA NACIMIENTO]])," ")</f>
        <v xml:space="preserve"> </v>
      </c>
      <c r="F169" s="5" t="str">
        <f>IF(INSC[[#This Row],[Dorsal]]&lt;&gt;0,IF(FAG[[#This Row],[GÉNERO]]="Hombre","M","F")," ")</f>
        <v xml:space="preserve"> </v>
      </c>
      <c r="G169" s="5" t="str">
        <f>IF(INSC[[#This Row],[Dorsal]]&lt;&gt;0,IF(INSC[[#This Row],[Año]]&lt;= 1987,"V",VLOOKUP(INSC[[#This Row],[Año]],Categorias[[#All],[Año Desde]:[Años]],2,FALSE))," ")</f>
        <v xml:space="preserve"> </v>
      </c>
      <c r="H169" s="5" t="str">
        <f>IF(INSC[[#This Row],[Dorsal]]&lt;&gt;0,FAG[[#This Row],[CLUB]]," ")</f>
        <v xml:space="preserve"> </v>
      </c>
    </row>
    <row r="170" spans="2:8" x14ac:dyDescent="0.25">
      <c r="B170" s="4">
        <f>FAG[[#This Row],[DORSAL]]</f>
        <v>0</v>
      </c>
      <c r="C170" s="5" t="str">
        <f>IF(INSC[[#This Row],[Dorsal]]&lt;&gt;0,CONCATENATE(UPPER(MID(FAG[[#This Row],[NOMBRE]],1,1)),LOWER(RIGHT(FAG[[#This Row],[NOMBRE]],LEN(FAG[[#This Row],[NOMBRE]])-1)))," ")</f>
        <v xml:space="preserve"> </v>
      </c>
      <c r="D170" s="5" t="str">
        <f>IF(INSC[[#This Row],[Dorsal]]&lt;&gt;0,UPPER(FAG[[#This Row],[APELLIDOS]])," ")</f>
        <v xml:space="preserve"> </v>
      </c>
      <c r="E170" s="14" t="str">
        <f>IF(INSC[[#This Row],[Dorsal]]&lt;&gt;0,YEAR(FAG[[#This Row],[FECHA NACIMIENTO]])," ")</f>
        <v xml:space="preserve"> </v>
      </c>
      <c r="F170" s="5" t="str">
        <f>IF(INSC[[#This Row],[Dorsal]]&lt;&gt;0,IF(FAG[[#This Row],[GÉNERO]]="Hombre","M","F")," ")</f>
        <v xml:space="preserve"> </v>
      </c>
      <c r="G170" s="5" t="str">
        <f>IF(INSC[[#This Row],[Dorsal]]&lt;&gt;0,IF(INSC[[#This Row],[Año]]&lt;= 1987,"V",VLOOKUP(INSC[[#This Row],[Año]],Categorias[[#All],[Año Desde]:[Años]],2,FALSE))," ")</f>
        <v xml:space="preserve"> </v>
      </c>
      <c r="H170" s="5" t="str">
        <f>IF(INSC[[#This Row],[Dorsal]]&lt;&gt;0,FAG[[#This Row],[CLUB]]," ")</f>
        <v xml:space="preserve"> </v>
      </c>
    </row>
    <row r="171" spans="2:8" x14ac:dyDescent="0.25">
      <c r="B171" s="4">
        <f>FAG[[#This Row],[DORSAL]]</f>
        <v>0</v>
      </c>
      <c r="C171" s="5" t="str">
        <f>IF(INSC[[#This Row],[Dorsal]]&lt;&gt;0,CONCATENATE(UPPER(MID(FAG[[#This Row],[NOMBRE]],1,1)),LOWER(RIGHT(FAG[[#This Row],[NOMBRE]],LEN(FAG[[#This Row],[NOMBRE]])-1)))," ")</f>
        <v xml:space="preserve"> </v>
      </c>
      <c r="D171" s="5" t="str">
        <f>IF(INSC[[#This Row],[Dorsal]]&lt;&gt;0,UPPER(FAG[[#This Row],[APELLIDOS]])," ")</f>
        <v xml:space="preserve"> </v>
      </c>
      <c r="E171" s="14" t="str">
        <f>IF(INSC[[#This Row],[Dorsal]]&lt;&gt;0,YEAR(FAG[[#This Row],[FECHA NACIMIENTO]])," ")</f>
        <v xml:space="preserve"> </v>
      </c>
      <c r="F171" s="5" t="str">
        <f>IF(INSC[[#This Row],[Dorsal]]&lt;&gt;0,IF(FAG[[#This Row],[GÉNERO]]="Hombre","M","F")," ")</f>
        <v xml:space="preserve"> </v>
      </c>
      <c r="G171" s="5" t="str">
        <f>IF(INSC[[#This Row],[Dorsal]]&lt;&gt;0,IF(INSC[[#This Row],[Año]]&lt;= 1987,"V",VLOOKUP(INSC[[#This Row],[Año]],Categorias[[#All],[Año Desde]:[Años]],2,FALSE))," ")</f>
        <v xml:space="preserve"> </v>
      </c>
      <c r="H171" s="5" t="str">
        <f>IF(INSC[[#This Row],[Dorsal]]&lt;&gt;0,FAG[[#This Row],[CLUB]]," ")</f>
        <v xml:space="preserve"> </v>
      </c>
    </row>
    <row r="172" spans="2:8" x14ac:dyDescent="0.25">
      <c r="B172" s="4">
        <f>FAG[[#This Row],[DORSAL]]</f>
        <v>0</v>
      </c>
      <c r="C172" s="5" t="str">
        <f>IF(INSC[[#This Row],[Dorsal]]&lt;&gt;0,CONCATENATE(UPPER(MID(FAG[[#This Row],[NOMBRE]],1,1)),LOWER(RIGHT(FAG[[#This Row],[NOMBRE]],LEN(FAG[[#This Row],[NOMBRE]])-1)))," ")</f>
        <v xml:space="preserve"> </v>
      </c>
      <c r="D172" s="5" t="str">
        <f>IF(INSC[[#This Row],[Dorsal]]&lt;&gt;0,UPPER(FAG[[#This Row],[APELLIDOS]])," ")</f>
        <v xml:space="preserve"> </v>
      </c>
      <c r="E172" s="14" t="str">
        <f>IF(INSC[[#This Row],[Dorsal]]&lt;&gt;0,YEAR(FAG[[#This Row],[FECHA NACIMIENTO]])," ")</f>
        <v xml:space="preserve"> </v>
      </c>
      <c r="F172" s="5" t="str">
        <f>IF(INSC[[#This Row],[Dorsal]]&lt;&gt;0,IF(FAG[[#This Row],[GÉNERO]]="Hombre","M","F")," ")</f>
        <v xml:space="preserve"> </v>
      </c>
      <c r="G172" s="5" t="str">
        <f>IF(INSC[[#This Row],[Dorsal]]&lt;&gt;0,IF(INSC[[#This Row],[Año]]&lt;= 1987,"V",VLOOKUP(INSC[[#This Row],[Año]],Categorias[[#All],[Año Desde]:[Años]],2,FALSE))," ")</f>
        <v xml:space="preserve"> </v>
      </c>
      <c r="H172" s="5" t="str">
        <f>IF(INSC[[#This Row],[Dorsal]]&lt;&gt;0,FAG[[#This Row],[CLUB]]," ")</f>
        <v xml:space="preserve"> </v>
      </c>
    </row>
    <row r="173" spans="2:8" x14ac:dyDescent="0.25">
      <c r="B173" s="4">
        <f>FAG[[#This Row],[DORSAL]]</f>
        <v>0</v>
      </c>
      <c r="C173" s="5" t="str">
        <f>IF(INSC[[#This Row],[Dorsal]]&lt;&gt;0,CONCATENATE(UPPER(MID(FAG[[#This Row],[NOMBRE]],1,1)),LOWER(RIGHT(FAG[[#This Row],[NOMBRE]],LEN(FAG[[#This Row],[NOMBRE]])-1)))," ")</f>
        <v xml:space="preserve"> </v>
      </c>
      <c r="D173" s="5" t="str">
        <f>IF(INSC[[#This Row],[Dorsal]]&lt;&gt;0,UPPER(FAG[[#This Row],[APELLIDOS]])," ")</f>
        <v xml:space="preserve"> </v>
      </c>
      <c r="E173" s="14" t="str">
        <f>IF(INSC[[#This Row],[Dorsal]]&lt;&gt;0,YEAR(FAG[[#This Row],[FECHA NACIMIENTO]])," ")</f>
        <v xml:space="preserve"> </v>
      </c>
      <c r="F173" s="5" t="str">
        <f>IF(INSC[[#This Row],[Dorsal]]&lt;&gt;0,IF(FAG[[#This Row],[GÉNERO]]="Hombre","M","F")," ")</f>
        <v xml:space="preserve"> </v>
      </c>
      <c r="G173" s="5" t="str">
        <f>IF(INSC[[#This Row],[Dorsal]]&lt;&gt;0,IF(INSC[[#This Row],[Año]]&lt;= 1987,"V",VLOOKUP(INSC[[#This Row],[Año]],Categorias[[#All],[Año Desde]:[Años]],2,FALSE))," ")</f>
        <v xml:space="preserve"> </v>
      </c>
      <c r="H173" s="5" t="str">
        <f>IF(INSC[[#This Row],[Dorsal]]&lt;&gt;0,FAG[[#This Row],[CLUB]]," ")</f>
        <v xml:space="preserve"> </v>
      </c>
    </row>
    <row r="174" spans="2:8" x14ac:dyDescent="0.25">
      <c r="B174" s="4">
        <f>FAG[[#This Row],[DORSAL]]</f>
        <v>0</v>
      </c>
      <c r="C174" s="5" t="str">
        <f>IF(INSC[[#This Row],[Dorsal]]&lt;&gt;0,CONCATENATE(UPPER(MID(FAG[[#This Row],[NOMBRE]],1,1)),LOWER(RIGHT(FAG[[#This Row],[NOMBRE]],LEN(FAG[[#This Row],[NOMBRE]])-1)))," ")</f>
        <v xml:space="preserve"> </v>
      </c>
      <c r="D174" s="5" t="str">
        <f>IF(INSC[[#This Row],[Dorsal]]&lt;&gt;0,UPPER(FAG[[#This Row],[APELLIDOS]])," ")</f>
        <v xml:space="preserve"> </v>
      </c>
      <c r="E174" s="14" t="str">
        <f>IF(INSC[[#This Row],[Dorsal]]&lt;&gt;0,YEAR(FAG[[#This Row],[FECHA NACIMIENTO]])," ")</f>
        <v xml:space="preserve"> </v>
      </c>
      <c r="F174" s="5" t="str">
        <f>IF(INSC[[#This Row],[Dorsal]]&lt;&gt;0,IF(FAG[[#This Row],[GÉNERO]]="Hombre","M","F")," ")</f>
        <v xml:space="preserve"> </v>
      </c>
      <c r="G174" s="5" t="str">
        <f>IF(INSC[[#This Row],[Dorsal]]&lt;&gt;0,IF(INSC[[#This Row],[Año]]&lt;= 1987,"V",VLOOKUP(INSC[[#This Row],[Año]],Categorias[[#All],[Año Desde]:[Años]],2,FALSE))," ")</f>
        <v xml:space="preserve"> </v>
      </c>
      <c r="H174" s="5" t="str">
        <f>IF(INSC[[#This Row],[Dorsal]]&lt;&gt;0,FAG[[#This Row],[CLUB]]," ")</f>
        <v xml:space="preserve"> </v>
      </c>
    </row>
    <row r="175" spans="2:8" x14ac:dyDescent="0.25">
      <c r="B175" s="4">
        <f>FAG[[#This Row],[DORSAL]]</f>
        <v>0</v>
      </c>
      <c r="C175" s="5" t="str">
        <f>IF(INSC[[#This Row],[Dorsal]]&lt;&gt;0,CONCATENATE(UPPER(MID(FAG[[#This Row],[NOMBRE]],1,1)),LOWER(RIGHT(FAG[[#This Row],[NOMBRE]],LEN(FAG[[#This Row],[NOMBRE]])-1)))," ")</f>
        <v xml:space="preserve"> </v>
      </c>
      <c r="D175" s="5" t="str">
        <f>IF(INSC[[#This Row],[Dorsal]]&lt;&gt;0,UPPER(FAG[[#This Row],[APELLIDOS]])," ")</f>
        <v xml:space="preserve"> </v>
      </c>
      <c r="E175" s="14" t="str">
        <f>IF(INSC[[#This Row],[Dorsal]]&lt;&gt;0,YEAR(FAG[[#This Row],[FECHA NACIMIENTO]])," ")</f>
        <v xml:space="preserve"> </v>
      </c>
      <c r="F175" s="5" t="str">
        <f>IF(INSC[[#This Row],[Dorsal]]&lt;&gt;0,IF(FAG[[#This Row],[GÉNERO]]="Hombre","M","F")," ")</f>
        <v xml:space="preserve"> </v>
      </c>
      <c r="G175" s="5" t="str">
        <f>IF(INSC[[#This Row],[Dorsal]]&lt;&gt;0,IF(INSC[[#This Row],[Año]]&lt;= 1987,"V",VLOOKUP(INSC[[#This Row],[Año]],Categorias[[#All],[Año Desde]:[Años]],2,FALSE))," ")</f>
        <v xml:space="preserve"> </v>
      </c>
      <c r="H175" s="5" t="str">
        <f>IF(INSC[[#This Row],[Dorsal]]&lt;&gt;0,FAG[[#This Row],[CLUB]]," ")</f>
        <v xml:space="preserve"> </v>
      </c>
    </row>
    <row r="176" spans="2:8" x14ac:dyDescent="0.25">
      <c r="B176" s="4">
        <f>FAG[[#This Row],[DORSAL]]</f>
        <v>0</v>
      </c>
      <c r="C176" s="5" t="str">
        <f>IF(INSC[[#This Row],[Dorsal]]&lt;&gt;0,CONCATENATE(UPPER(MID(FAG[[#This Row],[NOMBRE]],1,1)),LOWER(RIGHT(FAG[[#This Row],[NOMBRE]],LEN(FAG[[#This Row],[NOMBRE]])-1)))," ")</f>
        <v xml:space="preserve"> </v>
      </c>
      <c r="D176" s="5" t="str">
        <f>IF(INSC[[#This Row],[Dorsal]]&lt;&gt;0,UPPER(FAG[[#This Row],[APELLIDOS]])," ")</f>
        <v xml:space="preserve"> </v>
      </c>
      <c r="E176" s="14" t="str">
        <f>IF(INSC[[#This Row],[Dorsal]]&lt;&gt;0,YEAR(FAG[[#This Row],[FECHA NACIMIENTO]])," ")</f>
        <v xml:space="preserve"> </v>
      </c>
      <c r="F176" s="5" t="str">
        <f>IF(INSC[[#This Row],[Dorsal]]&lt;&gt;0,IF(FAG[[#This Row],[GÉNERO]]="Hombre","M","F")," ")</f>
        <v xml:space="preserve"> </v>
      </c>
      <c r="G176" s="5" t="str">
        <f>IF(INSC[[#This Row],[Dorsal]]&lt;&gt;0,IF(INSC[[#This Row],[Año]]&lt;= 1987,"V",VLOOKUP(INSC[[#This Row],[Año]],Categorias[[#All],[Año Desde]:[Años]],2,FALSE))," ")</f>
        <v xml:space="preserve"> </v>
      </c>
      <c r="H176" s="5" t="str">
        <f>IF(INSC[[#This Row],[Dorsal]]&lt;&gt;0,FAG[[#This Row],[CLUB]]," ")</f>
        <v xml:space="preserve"> </v>
      </c>
    </row>
    <row r="177" spans="2:8" x14ac:dyDescent="0.25">
      <c r="B177" s="4">
        <f>FAG[[#This Row],[DORSAL]]</f>
        <v>0</v>
      </c>
      <c r="C177" s="5" t="str">
        <f>IF(INSC[[#This Row],[Dorsal]]&lt;&gt;0,CONCATENATE(UPPER(MID(FAG[[#This Row],[NOMBRE]],1,1)),LOWER(RIGHT(FAG[[#This Row],[NOMBRE]],LEN(FAG[[#This Row],[NOMBRE]])-1)))," ")</f>
        <v xml:space="preserve"> </v>
      </c>
      <c r="D177" s="5" t="str">
        <f>IF(INSC[[#This Row],[Dorsal]]&lt;&gt;0,UPPER(FAG[[#This Row],[APELLIDOS]])," ")</f>
        <v xml:space="preserve"> </v>
      </c>
      <c r="E177" s="14" t="str">
        <f>IF(INSC[[#This Row],[Dorsal]]&lt;&gt;0,YEAR(FAG[[#This Row],[FECHA NACIMIENTO]])," ")</f>
        <v xml:space="preserve"> </v>
      </c>
      <c r="F177" s="5" t="str">
        <f>IF(INSC[[#This Row],[Dorsal]]&lt;&gt;0,IF(FAG[[#This Row],[GÉNERO]]="Hombre","M","F")," ")</f>
        <v xml:space="preserve"> </v>
      </c>
      <c r="G177" s="5" t="str">
        <f>IF(INSC[[#This Row],[Dorsal]]&lt;&gt;0,IF(INSC[[#This Row],[Año]]&lt;= 1987,"V",VLOOKUP(INSC[[#This Row],[Año]],Categorias[[#All],[Año Desde]:[Años]],2,FALSE))," ")</f>
        <v xml:space="preserve"> </v>
      </c>
      <c r="H177" s="5" t="str">
        <f>IF(INSC[[#This Row],[Dorsal]]&lt;&gt;0,FAG[[#This Row],[CLUB]]," ")</f>
        <v xml:space="preserve"> </v>
      </c>
    </row>
    <row r="178" spans="2:8" x14ac:dyDescent="0.25">
      <c r="B178" s="4">
        <f>FAG[[#This Row],[DORSAL]]</f>
        <v>0</v>
      </c>
      <c r="C178" s="5" t="str">
        <f>IF(INSC[[#This Row],[Dorsal]]&lt;&gt;0,CONCATENATE(UPPER(MID(FAG[[#This Row],[NOMBRE]],1,1)),LOWER(RIGHT(FAG[[#This Row],[NOMBRE]],LEN(FAG[[#This Row],[NOMBRE]])-1)))," ")</f>
        <v xml:space="preserve"> </v>
      </c>
      <c r="D178" s="5" t="str">
        <f>IF(INSC[[#This Row],[Dorsal]]&lt;&gt;0,UPPER(FAG[[#This Row],[APELLIDOS]])," ")</f>
        <v xml:space="preserve"> </v>
      </c>
      <c r="E178" s="14" t="str">
        <f>IF(INSC[[#This Row],[Dorsal]]&lt;&gt;0,YEAR(FAG[[#This Row],[FECHA NACIMIENTO]])," ")</f>
        <v xml:space="preserve"> </v>
      </c>
      <c r="F178" s="5" t="str">
        <f>IF(INSC[[#This Row],[Dorsal]]&lt;&gt;0,IF(FAG[[#This Row],[GÉNERO]]="Hombre","M","F")," ")</f>
        <v xml:space="preserve"> </v>
      </c>
      <c r="G178" s="5" t="str">
        <f>IF(INSC[[#This Row],[Dorsal]]&lt;&gt;0,IF(INSC[[#This Row],[Año]]&lt;= 1987,"V",VLOOKUP(INSC[[#This Row],[Año]],Categorias[[#All],[Año Desde]:[Años]],2,FALSE))," ")</f>
        <v xml:space="preserve"> </v>
      </c>
      <c r="H178" s="5" t="str">
        <f>IF(INSC[[#This Row],[Dorsal]]&lt;&gt;0,FAG[[#This Row],[CLUB]]," ")</f>
        <v xml:space="preserve"> </v>
      </c>
    </row>
    <row r="179" spans="2:8" x14ac:dyDescent="0.25">
      <c r="B179" s="4">
        <f>FAG[[#This Row],[DORSAL]]</f>
        <v>0</v>
      </c>
      <c r="C179" s="5" t="str">
        <f>IF(INSC[[#This Row],[Dorsal]]&lt;&gt;0,CONCATENATE(UPPER(MID(FAG[[#This Row],[NOMBRE]],1,1)),LOWER(RIGHT(FAG[[#This Row],[NOMBRE]],LEN(FAG[[#This Row],[NOMBRE]])-1)))," ")</f>
        <v xml:space="preserve"> </v>
      </c>
      <c r="D179" s="5" t="str">
        <f>IF(INSC[[#This Row],[Dorsal]]&lt;&gt;0,UPPER(FAG[[#This Row],[APELLIDOS]])," ")</f>
        <v xml:space="preserve"> </v>
      </c>
      <c r="E179" s="14" t="str">
        <f>IF(INSC[[#This Row],[Dorsal]]&lt;&gt;0,YEAR(FAG[[#This Row],[FECHA NACIMIENTO]])," ")</f>
        <v xml:space="preserve"> </v>
      </c>
      <c r="F179" s="5" t="str">
        <f>IF(INSC[[#This Row],[Dorsal]]&lt;&gt;0,IF(FAG[[#This Row],[GÉNERO]]="Hombre","M","F")," ")</f>
        <v xml:space="preserve"> </v>
      </c>
      <c r="G179" s="5" t="str">
        <f>IF(INSC[[#This Row],[Dorsal]]&lt;&gt;0,IF(INSC[[#This Row],[Año]]&lt;= 1987,"V",VLOOKUP(INSC[[#This Row],[Año]],Categorias[[#All],[Año Desde]:[Años]],2,FALSE))," ")</f>
        <v xml:space="preserve"> </v>
      </c>
      <c r="H179" s="5" t="str">
        <f>IF(INSC[[#This Row],[Dorsal]]&lt;&gt;0,FAG[[#This Row],[CLUB]]," ")</f>
        <v xml:space="preserve"> </v>
      </c>
    </row>
    <row r="180" spans="2:8" x14ac:dyDescent="0.25">
      <c r="B180" s="4">
        <f>FAG[[#This Row],[DORSAL]]</f>
        <v>0</v>
      </c>
      <c r="C180" s="5" t="str">
        <f>IF(INSC[[#This Row],[Dorsal]]&lt;&gt;0,CONCATENATE(UPPER(MID(FAG[[#This Row],[NOMBRE]],1,1)),LOWER(RIGHT(FAG[[#This Row],[NOMBRE]],LEN(FAG[[#This Row],[NOMBRE]])-1)))," ")</f>
        <v xml:space="preserve"> </v>
      </c>
      <c r="D180" s="5" t="str">
        <f>IF(INSC[[#This Row],[Dorsal]]&lt;&gt;0,UPPER(FAG[[#This Row],[APELLIDOS]])," ")</f>
        <v xml:space="preserve"> </v>
      </c>
      <c r="E180" s="14" t="str">
        <f>IF(INSC[[#This Row],[Dorsal]]&lt;&gt;0,YEAR(FAG[[#This Row],[FECHA NACIMIENTO]])," ")</f>
        <v xml:space="preserve"> </v>
      </c>
      <c r="F180" s="5" t="str">
        <f>IF(INSC[[#This Row],[Dorsal]]&lt;&gt;0,IF(FAG[[#This Row],[GÉNERO]]="Hombre","M","F")," ")</f>
        <v xml:space="preserve"> </v>
      </c>
      <c r="G180" s="5" t="str">
        <f>IF(INSC[[#This Row],[Dorsal]]&lt;&gt;0,IF(INSC[[#This Row],[Año]]&lt;= 1987,"V",VLOOKUP(INSC[[#This Row],[Año]],Categorias[[#All],[Año Desde]:[Años]],2,FALSE))," ")</f>
        <v xml:space="preserve"> </v>
      </c>
      <c r="H180" s="5" t="str">
        <f>IF(INSC[[#This Row],[Dorsal]]&lt;&gt;0,FAG[[#This Row],[CLUB]]," ")</f>
        <v xml:space="preserve"> </v>
      </c>
    </row>
    <row r="181" spans="2:8" x14ac:dyDescent="0.25">
      <c r="B181" s="4">
        <f>FAG[[#This Row],[DORSAL]]</f>
        <v>0</v>
      </c>
      <c r="C181" s="5" t="str">
        <f>IF(INSC[[#This Row],[Dorsal]]&lt;&gt;0,CONCATENATE(UPPER(MID(FAG[[#This Row],[NOMBRE]],1,1)),LOWER(RIGHT(FAG[[#This Row],[NOMBRE]],LEN(FAG[[#This Row],[NOMBRE]])-1)))," ")</f>
        <v xml:space="preserve"> </v>
      </c>
      <c r="D181" s="5" t="str">
        <f>IF(INSC[[#This Row],[Dorsal]]&lt;&gt;0,UPPER(FAG[[#This Row],[APELLIDOS]])," ")</f>
        <v xml:space="preserve"> </v>
      </c>
      <c r="E181" s="14" t="str">
        <f>IF(INSC[[#This Row],[Dorsal]]&lt;&gt;0,YEAR(FAG[[#This Row],[FECHA NACIMIENTO]])," ")</f>
        <v xml:space="preserve"> </v>
      </c>
      <c r="F181" s="5" t="str">
        <f>IF(INSC[[#This Row],[Dorsal]]&lt;&gt;0,IF(FAG[[#This Row],[GÉNERO]]="Hombre","M","F")," ")</f>
        <v xml:space="preserve"> </v>
      </c>
      <c r="G181" s="5" t="str">
        <f>IF(INSC[[#This Row],[Dorsal]]&lt;&gt;0,IF(INSC[[#This Row],[Año]]&lt;= 1987,"V",VLOOKUP(INSC[[#This Row],[Año]],Categorias[[#All],[Año Desde]:[Años]],2,FALSE))," ")</f>
        <v xml:space="preserve"> </v>
      </c>
      <c r="H181" s="5" t="str">
        <f>IF(INSC[[#This Row],[Dorsal]]&lt;&gt;0,FAG[[#This Row],[CLUB]]," ")</f>
        <v xml:space="preserve"> </v>
      </c>
    </row>
    <row r="182" spans="2:8" x14ac:dyDescent="0.25">
      <c r="B182" s="4">
        <f>FAG[[#This Row],[DORSAL]]</f>
        <v>0</v>
      </c>
      <c r="C182" s="5" t="str">
        <f>IF(INSC[[#This Row],[Dorsal]]&lt;&gt;0,CONCATENATE(UPPER(MID(FAG[[#This Row],[NOMBRE]],1,1)),LOWER(RIGHT(FAG[[#This Row],[NOMBRE]],LEN(FAG[[#This Row],[NOMBRE]])-1)))," ")</f>
        <v xml:space="preserve"> </v>
      </c>
      <c r="D182" s="5" t="str">
        <f>IF(INSC[[#This Row],[Dorsal]]&lt;&gt;0,UPPER(FAG[[#This Row],[APELLIDOS]])," ")</f>
        <v xml:space="preserve"> </v>
      </c>
      <c r="E182" s="14" t="str">
        <f>IF(INSC[[#This Row],[Dorsal]]&lt;&gt;0,YEAR(FAG[[#This Row],[FECHA NACIMIENTO]])," ")</f>
        <v xml:space="preserve"> </v>
      </c>
      <c r="F182" s="5" t="str">
        <f>IF(INSC[[#This Row],[Dorsal]]&lt;&gt;0,IF(FAG[[#This Row],[GÉNERO]]="Hombre","M","F")," ")</f>
        <v xml:space="preserve"> </v>
      </c>
      <c r="G182" s="5" t="str">
        <f>IF(INSC[[#This Row],[Dorsal]]&lt;&gt;0,IF(INSC[[#This Row],[Año]]&lt;= 1987,"V",VLOOKUP(INSC[[#This Row],[Año]],Categorias[[#All],[Año Desde]:[Años]],2,FALSE))," ")</f>
        <v xml:space="preserve"> </v>
      </c>
      <c r="H182" s="5" t="str">
        <f>IF(INSC[[#This Row],[Dorsal]]&lt;&gt;0,FAG[[#This Row],[CLUB]]," ")</f>
        <v xml:space="preserve"> </v>
      </c>
    </row>
    <row r="183" spans="2:8" x14ac:dyDescent="0.25">
      <c r="B183" s="4">
        <f>FAG[[#This Row],[DORSAL]]</f>
        <v>0</v>
      </c>
      <c r="C183" s="5" t="str">
        <f>IF(INSC[[#This Row],[Dorsal]]&lt;&gt;0,CONCATENATE(UPPER(MID(FAG[[#This Row],[NOMBRE]],1,1)),LOWER(RIGHT(FAG[[#This Row],[NOMBRE]],LEN(FAG[[#This Row],[NOMBRE]])-1)))," ")</f>
        <v xml:space="preserve"> </v>
      </c>
      <c r="D183" s="5" t="str">
        <f>IF(INSC[[#This Row],[Dorsal]]&lt;&gt;0,UPPER(FAG[[#This Row],[APELLIDOS]])," ")</f>
        <v xml:space="preserve"> </v>
      </c>
      <c r="E183" s="14" t="str">
        <f>IF(INSC[[#This Row],[Dorsal]]&lt;&gt;0,YEAR(FAG[[#This Row],[FECHA NACIMIENTO]])," ")</f>
        <v xml:space="preserve"> </v>
      </c>
      <c r="F183" s="5" t="str">
        <f>IF(INSC[[#This Row],[Dorsal]]&lt;&gt;0,IF(FAG[[#This Row],[GÉNERO]]="Hombre","M","F")," ")</f>
        <v xml:space="preserve"> </v>
      </c>
      <c r="G183" s="5" t="str">
        <f>IF(INSC[[#This Row],[Dorsal]]&lt;&gt;0,IF(INSC[[#This Row],[Año]]&lt;= 1987,"V",VLOOKUP(INSC[[#This Row],[Año]],Categorias[[#All],[Año Desde]:[Años]],2,FALSE))," ")</f>
        <v xml:space="preserve"> </v>
      </c>
      <c r="H183" s="5" t="str">
        <f>IF(INSC[[#This Row],[Dorsal]]&lt;&gt;0,FAG[[#This Row],[CLUB]]," ")</f>
        <v xml:space="preserve"> </v>
      </c>
    </row>
    <row r="184" spans="2:8" x14ac:dyDescent="0.25">
      <c r="B184" s="4">
        <f>FAG[[#This Row],[DORSAL]]</f>
        <v>0</v>
      </c>
      <c r="C184" s="5" t="str">
        <f>IF(INSC[[#This Row],[Dorsal]]&lt;&gt;0,CONCATENATE(UPPER(MID(FAG[[#This Row],[NOMBRE]],1,1)),LOWER(RIGHT(FAG[[#This Row],[NOMBRE]],LEN(FAG[[#This Row],[NOMBRE]])-1)))," ")</f>
        <v xml:space="preserve"> </v>
      </c>
      <c r="D184" s="5" t="str">
        <f>IF(INSC[[#This Row],[Dorsal]]&lt;&gt;0,UPPER(FAG[[#This Row],[APELLIDOS]])," ")</f>
        <v xml:space="preserve"> </v>
      </c>
      <c r="E184" s="14" t="str">
        <f>IF(INSC[[#This Row],[Dorsal]]&lt;&gt;0,YEAR(FAG[[#This Row],[FECHA NACIMIENTO]])," ")</f>
        <v xml:space="preserve"> </v>
      </c>
      <c r="F184" s="5" t="str">
        <f>IF(INSC[[#This Row],[Dorsal]]&lt;&gt;0,IF(FAG[[#This Row],[GÉNERO]]="Hombre","M","F")," ")</f>
        <v xml:space="preserve"> </v>
      </c>
      <c r="G184" s="5" t="str">
        <f>IF(INSC[[#This Row],[Dorsal]]&lt;&gt;0,IF(INSC[[#This Row],[Año]]&lt;= 1987,"V",VLOOKUP(INSC[[#This Row],[Año]],Categorias[[#All],[Año Desde]:[Años]],2,FALSE))," ")</f>
        <v xml:space="preserve"> </v>
      </c>
      <c r="H184" s="5" t="str">
        <f>IF(INSC[[#This Row],[Dorsal]]&lt;&gt;0,FAG[[#This Row],[CLUB]]," ")</f>
        <v xml:space="preserve"> </v>
      </c>
    </row>
    <row r="185" spans="2:8" x14ac:dyDescent="0.25">
      <c r="B185" s="4">
        <f>FAG[[#This Row],[DORSAL]]</f>
        <v>0</v>
      </c>
      <c r="C185" s="5" t="str">
        <f>IF(INSC[[#This Row],[Dorsal]]&lt;&gt;0,CONCATENATE(UPPER(MID(FAG[[#This Row],[NOMBRE]],1,1)),LOWER(RIGHT(FAG[[#This Row],[NOMBRE]],LEN(FAG[[#This Row],[NOMBRE]])-1)))," ")</f>
        <v xml:space="preserve"> </v>
      </c>
      <c r="D185" s="5" t="str">
        <f>IF(INSC[[#This Row],[Dorsal]]&lt;&gt;0,UPPER(FAG[[#This Row],[APELLIDOS]])," ")</f>
        <v xml:space="preserve"> </v>
      </c>
      <c r="E185" s="14" t="str">
        <f>IF(INSC[[#This Row],[Dorsal]]&lt;&gt;0,YEAR(FAG[[#This Row],[FECHA NACIMIENTO]])," ")</f>
        <v xml:space="preserve"> </v>
      </c>
      <c r="F185" s="5" t="str">
        <f>IF(INSC[[#This Row],[Dorsal]]&lt;&gt;0,IF(FAG[[#This Row],[GÉNERO]]="Hombre","M","F")," ")</f>
        <v xml:space="preserve"> </v>
      </c>
      <c r="G185" s="5" t="str">
        <f>IF(INSC[[#This Row],[Dorsal]]&lt;&gt;0,IF(INSC[[#This Row],[Año]]&lt;= 1987,"V",VLOOKUP(INSC[[#This Row],[Año]],Categorias[[#All],[Año Desde]:[Años]],2,FALSE))," ")</f>
        <v xml:space="preserve"> </v>
      </c>
      <c r="H185" s="5" t="str">
        <f>IF(INSC[[#This Row],[Dorsal]]&lt;&gt;0,FAG[[#This Row],[CLUB]]," ")</f>
        <v xml:space="preserve"> </v>
      </c>
    </row>
    <row r="186" spans="2:8" x14ac:dyDescent="0.25">
      <c r="B186" s="4">
        <f>FAG[[#This Row],[DORSAL]]</f>
        <v>0</v>
      </c>
      <c r="C186" s="5" t="str">
        <f>IF(INSC[[#This Row],[Dorsal]]&lt;&gt;0,CONCATENATE(UPPER(MID(FAG[[#This Row],[NOMBRE]],1,1)),LOWER(RIGHT(FAG[[#This Row],[NOMBRE]],LEN(FAG[[#This Row],[NOMBRE]])-1)))," ")</f>
        <v xml:space="preserve"> </v>
      </c>
      <c r="D186" s="5" t="str">
        <f>IF(INSC[[#This Row],[Dorsal]]&lt;&gt;0,UPPER(FAG[[#This Row],[APELLIDOS]])," ")</f>
        <v xml:space="preserve"> </v>
      </c>
      <c r="E186" s="14" t="str">
        <f>IF(INSC[[#This Row],[Dorsal]]&lt;&gt;0,YEAR(FAG[[#This Row],[FECHA NACIMIENTO]])," ")</f>
        <v xml:space="preserve"> </v>
      </c>
      <c r="F186" s="5" t="str">
        <f>IF(INSC[[#This Row],[Dorsal]]&lt;&gt;0,IF(FAG[[#This Row],[GÉNERO]]="Hombre","M","F")," ")</f>
        <v xml:space="preserve"> </v>
      </c>
      <c r="G186" s="5" t="str">
        <f>IF(INSC[[#This Row],[Dorsal]]&lt;&gt;0,IF(INSC[[#This Row],[Año]]&lt;= 1987,"V",VLOOKUP(INSC[[#This Row],[Año]],Categorias[[#All],[Año Desde]:[Años]],2,FALSE))," ")</f>
        <v xml:space="preserve"> </v>
      </c>
      <c r="H186" s="5" t="str">
        <f>IF(INSC[[#This Row],[Dorsal]]&lt;&gt;0,FAG[[#This Row],[CLUB]]," ")</f>
        <v xml:space="preserve"> </v>
      </c>
    </row>
    <row r="187" spans="2:8" x14ac:dyDescent="0.25">
      <c r="B187" s="4">
        <f>FAG[[#This Row],[DORSAL]]</f>
        <v>0</v>
      </c>
      <c r="C187" s="5" t="str">
        <f>IF(INSC[[#This Row],[Dorsal]]&lt;&gt;0,CONCATENATE(UPPER(MID(FAG[[#This Row],[NOMBRE]],1,1)),LOWER(RIGHT(FAG[[#This Row],[NOMBRE]],LEN(FAG[[#This Row],[NOMBRE]])-1)))," ")</f>
        <v xml:space="preserve"> </v>
      </c>
      <c r="D187" s="5" t="str">
        <f>IF(INSC[[#This Row],[Dorsal]]&lt;&gt;0,UPPER(FAG[[#This Row],[APELLIDOS]])," ")</f>
        <v xml:space="preserve"> </v>
      </c>
      <c r="E187" s="14" t="str">
        <f>IF(INSC[[#This Row],[Dorsal]]&lt;&gt;0,YEAR(FAG[[#This Row],[FECHA NACIMIENTO]])," ")</f>
        <v xml:space="preserve"> </v>
      </c>
      <c r="F187" s="5" t="str">
        <f>IF(INSC[[#This Row],[Dorsal]]&lt;&gt;0,IF(FAG[[#This Row],[GÉNERO]]="Hombre","M","F")," ")</f>
        <v xml:space="preserve"> </v>
      </c>
      <c r="G187" s="5" t="str">
        <f>IF(INSC[[#This Row],[Dorsal]]&lt;&gt;0,IF(INSC[[#This Row],[Año]]&lt;= 1987,"V",VLOOKUP(INSC[[#This Row],[Año]],Categorias[[#All],[Año Desde]:[Años]],2,FALSE))," ")</f>
        <v xml:space="preserve"> </v>
      </c>
      <c r="H187" s="5" t="str">
        <f>IF(INSC[[#This Row],[Dorsal]]&lt;&gt;0,FAG[[#This Row],[CLUB]]," ")</f>
        <v xml:space="preserve"> </v>
      </c>
    </row>
    <row r="188" spans="2:8" x14ac:dyDescent="0.25">
      <c r="B188" s="4">
        <f>FAG[[#This Row],[DORSAL]]</f>
        <v>0</v>
      </c>
      <c r="C188" s="5" t="str">
        <f>IF(INSC[[#This Row],[Dorsal]]&lt;&gt;0,CONCATENATE(UPPER(MID(FAG[[#This Row],[NOMBRE]],1,1)),LOWER(RIGHT(FAG[[#This Row],[NOMBRE]],LEN(FAG[[#This Row],[NOMBRE]])-1)))," ")</f>
        <v xml:space="preserve"> </v>
      </c>
      <c r="D188" s="5" t="str">
        <f>IF(INSC[[#This Row],[Dorsal]]&lt;&gt;0,UPPER(FAG[[#This Row],[APELLIDOS]])," ")</f>
        <v xml:space="preserve"> </v>
      </c>
      <c r="E188" s="14" t="str">
        <f>IF(INSC[[#This Row],[Dorsal]]&lt;&gt;0,YEAR(FAG[[#This Row],[FECHA NACIMIENTO]])," ")</f>
        <v xml:space="preserve"> </v>
      </c>
      <c r="F188" s="5" t="str">
        <f>IF(INSC[[#This Row],[Dorsal]]&lt;&gt;0,IF(FAG[[#This Row],[GÉNERO]]="Hombre","M","F")," ")</f>
        <v xml:space="preserve"> </v>
      </c>
      <c r="G188" s="5" t="str">
        <f>IF(INSC[[#This Row],[Dorsal]]&lt;&gt;0,IF(INSC[[#This Row],[Año]]&lt;= 1987,"V",VLOOKUP(INSC[[#This Row],[Año]],Categorias[[#All],[Año Desde]:[Años]],2,FALSE))," ")</f>
        <v xml:space="preserve"> </v>
      </c>
      <c r="H188" s="5" t="str">
        <f>IF(INSC[[#This Row],[Dorsal]]&lt;&gt;0,FAG[[#This Row],[CLUB]]," ")</f>
        <v xml:space="preserve"> </v>
      </c>
    </row>
    <row r="189" spans="2:8" x14ac:dyDescent="0.25">
      <c r="B189" s="4">
        <f>FAG[[#This Row],[DORSAL]]</f>
        <v>0</v>
      </c>
      <c r="C189" s="5" t="str">
        <f>IF(INSC[[#This Row],[Dorsal]]&lt;&gt;0,CONCATENATE(UPPER(MID(FAG[[#This Row],[NOMBRE]],1,1)),LOWER(RIGHT(FAG[[#This Row],[NOMBRE]],LEN(FAG[[#This Row],[NOMBRE]])-1)))," ")</f>
        <v xml:space="preserve"> </v>
      </c>
      <c r="D189" s="5" t="str">
        <f>IF(INSC[[#This Row],[Dorsal]]&lt;&gt;0,UPPER(FAG[[#This Row],[APELLIDOS]])," ")</f>
        <v xml:space="preserve"> </v>
      </c>
      <c r="E189" s="14" t="str">
        <f>IF(INSC[[#This Row],[Dorsal]]&lt;&gt;0,YEAR(FAG[[#This Row],[FECHA NACIMIENTO]])," ")</f>
        <v xml:space="preserve"> </v>
      </c>
      <c r="F189" s="5" t="str">
        <f>IF(INSC[[#This Row],[Dorsal]]&lt;&gt;0,IF(FAG[[#This Row],[GÉNERO]]="Hombre","M","F")," ")</f>
        <v xml:space="preserve"> </v>
      </c>
      <c r="G189" s="5" t="str">
        <f>IF(INSC[[#This Row],[Dorsal]]&lt;&gt;0,IF(INSC[[#This Row],[Año]]&lt;= 1987,"V",VLOOKUP(INSC[[#This Row],[Año]],Categorias[[#All],[Año Desde]:[Años]],2,FALSE))," ")</f>
        <v xml:space="preserve"> </v>
      </c>
      <c r="H189" s="5" t="str">
        <f>IF(INSC[[#This Row],[Dorsal]]&lt;&gt;0,FAG[[#This Row],[CLUB]]," ")</f>
        <v xml:space="preserve"> </v>
      </c>
    </row>
    <row r="190" spans="2:8" x14ac:dyDescent="0.25">
      <c r="B190" s="4">
        <f>FAG[[#This Row],[DORSAL]]</f>
        <v>0</v>
      </c>
      <c r="C190" s="5" t="str">
        <f>IF(INSC[[#This Row],[Dorsal]]&lt;&gt;0,CONCATENATE(UPPER(MID(FAG[[#This Row],[NOMBRE]],1,1)),LOWER(RIGHT(FAG[[#This Row],[NOMBRE]],LEN(FAG[[#This Row],[NOMBRE]])-1)))," ")</f>
        <v xml:space="preserve"> </v>
      </c>
      <c r="D190" s="5" t="str">
        <f>IF(INSC[[#This Row],[Dorsal]]&lt;&gt;0,UPPER(FAG[[#This Row],[APELLIDOS]])," ")</f>
        <v xml:space="preserve"> </v>
      </c>
      <c r="E190" s="14" t="str">
        <f>IF(INSC[[#This Row],[Dorsal]]&lt;&gt;0,YEAR(FAG[[#This Row],[FECHA NACIMIENTO]])," ")</f>
        <v xml:space="preserve"> </v>
      </c>
      <c r="F190" s="5" t="str">
        <f>IF(INSC[[#This Row],[Dorsal]]&lt;&gt;0,IF(FAG[[#This Row],[GÉNERO]]="Hombre","M","F")," ")</f>
        <v xml:space="preserve"> </v>
      </c>
      <c r="G190" s="5" t="str">
        <f>IF(INSC[[#This Row],[Dorsal]]&lt;&gt;0,IF(INSC[[#This Row],[Año]]&lt;= 1987,"V",VLOOKUP(INSC[[#This Row],[Año]],Categorias[[#All],[Año Desde]:[Años]],2,FALSE))," ")</f>
        <v xml:space="preserve"> </v>
      </c>
      <c r="H190" s="5" t="str">
        <f>IF(INSC[[#This Row],[Dorsal]]&lt;&gt;0,FAG[[#This Row],[CLUB]]," ")</f>
        <v xml:space="preserve"> </v>
      </c>
    </row>
    <row r="191" spans="2:8" x14ac:dyDescent="0.25">
      <c r="B191" s="4">
        <f>FAG[[#This Row],[DORSAL]]</f>
        <v>0</v>
      </c>
      <c r="C191" s="5" t="str">
        <f>IF(INSC[[#This Row],[Dorsal]]&lt;&gt;0,CONCATENATE(UPPER(MID(FAG[[#This Row],[NOMBRE]],1,1)),LOWER(RIGHT(FAG[[#This Row],[NOMBRE]],LEN(FAG[[#This Row],[NOMBRE]])-1)))," ")</f>
        <v xml:space="preserve"> </v>
      </c>
      <c r="D191" s="5" t="str">
        <f>IF(INSC[[#This Row],[Dorsal]]&lt;&gt;0,UPPER(FAG[[#This Row],[APELLIDOS]])," ")</f>
        <v xml:space="preserve"> </v>
      </c>
      <c r="E191" s="14" t="str">
        <f>IF(INSC[[#This Row],[Dorsal]]&lt;&gt;0,YEAR(FAG[[#This Row],[FECHA NACIMIENTO]])," ")</f>
        <v xml:space="preserve"> </v>
      </c>
      <c r="F191" s="5" t="str">
        <f>IF(INSC[[#This Row],[Dorsal]]&lt;&gt;0,IF(FAG[[#This Row],[GÉNERO]]="Hombre","M","F")," ")</f>
        <v xml:space="preserve"> </v>
      </c>
      <c r="G191" s="5" t="str">
        <f>IF(INSC[[#This Row],[Dorsal]]&lt;&gt;0,IF(INSC[[#This Row],[Año]]&lt;= 1987,"V",VLOOKUP(INSC[[#This Row],[Año]],Categorias[[#All],[Año Desde]:[Años]],2,FALSE))," ")</f>
        <v xml:space="preserve"> </v>
      </c>
      <c r="H191" s="5" t="str">
        <f>IF(INSC[[#This Row],[Dorsal]]&lt;&gt;0,FAG[[#This Row],[CLUB]]," ")</f>
        <v xml:space="preserve"> </v>
      </c>
    </row>
    <row r="192" spans="2:8" x14ac:dyDescent="0.25">
      <c r="B192" s="4">
        <f>FAG[[#This Row],[DORSAL]]</f>
        <v>0</v>
      </c>
      <c r="C192" s="5" t="str">
        <f>IF(INSC[[#This Row],[Dorsal]]&lt;&gt;0,CONCATENATE(UPPER(MID(FAG[[#This Row],[NOMBRE]],1,1)),LOWER(RIGHT(FAG[[#This Row],[NOMBRE]],LEN(FAG[[#This Row],[NOMBRE]])-1)))," ")</f>
        <v xml:space="preserve"> </v>
      </c>
      <c r="D192" s="5" t="str">
        <f>IF(INSC[[#This Row],[Dorsal]]&lt;&gt;0,UPPER(FAG[[#This Row],[APELLIDOS]])," ")</f>
        <v xml:space="preserve"> </v>
      </c>
      <c r="E192" s="14" t="str">
        <f>IF(INSC[[#This Row],[Dorsal]]&lt;&gt;0,YEAR(FAG[[#This Row],[FECHA NACIMIENTO]])," ")</f>
        <v xml:space="preserve"> </v>
      </c>
      <c r="F192" s="5" t="str">
        <f>IF(INSC[[#This Row],[Dorsal]]&lt;&gt;0,IF(FAG[[#This Row],[GÉNERO]]="Hombre","M","F")," ")</f>
        <v xml:space="preserve"> </v>
      </c>
      <c r="G192" s="5" t="str">
        <f>IF(INSC[[#This Row],[Dorsal]]&lt;&gt;0,IF(INSC[[#This Row],[Año]]&lt;= 1987,"V",VLOOKUP(INSC[[#This Row],[Año]],Categorias[[#All],[Año Desde]:[Años]],2,FALSE))," ")</f>
        <v xml:space="preserve"> </v>
      </c>
      <c r="H192" s="5" t="str">
        <f>IF(INSC[[#This Row],[Dorsal]]&lt;&gt;0,FAG[[#This Row],[CLUB]]," ")</f>
        <v xml:space="preserve"> </v>
      </c>
    </row>
    <row r="193" spans="2:8" x14ac:dyDescent="0.25">
      <c r="B193" s="4">
        <f>FAG[[#This Row],[DORSAL]]</f>
        <v>0</v>
      </c>
      <c r="C193" s="5" t="str">
        <f>IF(INSC[[#This Row],[Dorsal]]&lt;&gt;0,CONCATENATE(UPPER(MID(FAG[[#This Row],[NOMBRE]],1,1)),LOWER(RIGHT(FAG[[#This Row],[NOMBRE]],LEN(FAG[[#This Row],[NOMBRE]])-1)))," ")</f>
        <v xml:space="preserve"> </v>
      </c>
      <c r="D193" s="5" t="str">
        <f>IF(INSC[[#This Row],[Dorsal]]&lt;&gt;0,UPPER(FAG[[#This Row],[APELLIDOS]])," ")</f>
        <v xml:space="preserve"> </v>
      </c>
      <c r="E193" s="14" t="str">
        <f>IF(INSC[[#This Row],[Dorsal]]&lt;&gt;0,YEAR(FAG[[#This Row],[FECHA NACIMIENTO]])," ")</f>
        <v xml:space="preserve"> </v>
      </c>
      <c r="F193" s="5" t="str">
        <f>IF(INSC[[#This Row],[Dorsal]]&lt;&gt;0,IF(FAG[[#This Row],[GÉNERO]]="Hombre","M","F")," ")</f>
        <v xml:space="preserve"> </v>
      </c>
      <c r="G193" s="5" t="str">
        <f>IF(INSC[[#This Row],[Dorsal]]&lt;&gt;0,IF(INSC[[#This Row],[Año]]&lt;= 1987,"V",VLOOKUP(INSC[[#This Row],[Año]],Categorias[[#All],[Año Desde]:[Años]],2,FALSE))," ")</f>
        <v xml:space="preserve"> </v>
      </c>
      <c r="H193" s="5" t="str">
        <f>IF(INSC[[#This Row],[Dorsal]]&lt;&gt;0,FAG[[#This Row],[CLUB]]," ")</f>
        <v xml:space="preserve"> </v>
      </c>
    </row>
    <row r="194" spans="2:8" x14ac:dyDescent="0.25">
      <c r="B194" s="4">
        <f>FAG[[#This Row],[DORSAL]]</f>
        <v>0</v>
      </c>
      <c r="C194" s="5" t="str">
        <f>IF(INSC[[#This Row],[Dorsal]]&lt;&gt;0,CONCATENATE(UPPER(MID(FAG[[#This Row],[NOMBRE]],1,1)),LOWER(RIGHT(FAG[[#This Row],[NOMBRE]],LEN(FAG[[#This Row],[NOMBRE]])-1)))," ")</f>
        <v xml:space="preserve"> </v>
      </c>
      <c r="D194" s="5" t="str">
        <f>IF(INSC[[#This Row],[Dorsal]]&lt;&gt;0,UPPER(FAG[[#This Row],[APELLIDOS]])," ")</f>
        <v xml:space="preserve"> </v>
      </c>
      <c r="E194" s="14" t="str">
        <f>IF(INSC[[#This Row],[Dorsal]]&lt;&gt;0,YEAR(FAG[[#This Row],[FECHA NACIMIENTO]])," ")</f>
        <v xml:space="preserve"> </v>
      </c>
      <c r="F194" s="5" t="str">
        <f>IF(INSC[[#This Row],[Dorsal]]&lt;&gt;0,IF(FAG[[#This Row],[GÉNERO]]="Hombre","M","F")," ")</f>
        <v xml:space="preserve"> </v>
      </c>
      <c r="G194" s="5" t="str">
        <f>IF(INSC[[#This Row],[Dorsal]]&lt;&gt;0,IF(INSC[[#This Row],[Año]]&lt;= 1987,"V",VLOOKUP(INSC[[#This Row],[Año]],Categorias[[#All],[Año Desde]:[Años]],2,FALSE))," ")</f>
        <v xml:space="preserve"> </v>
      </c>
      <c r="H194" s="5" t="str">
        <f>IF(INSC[[#This Row],[Dorsal]]&lt;&gt;0,FAG[[#This Row],[CLUB]]," ")</f>
        <v xml:space="preserve"> </v>
      </c>
    </row>
    <row r="195" spans="2:8" x14ac:dyDescent="0.25">
      <c r="B195" s="4">
        <f>FAG[[#This Row],[DORSAL]]</f>
        <v>0</v>
      </c>
      <c r="C195" s="5" t="str">
        <f>IF(INSC[[#This Row],[Dorsal]]&lt;&gt;0,CONCATENATE(UPPER(MID(FAG[[#This Row],[NOMBRE]],1,1)),LOWER(RIGHT(FAG[[#This Row],[NOMBRE]],LEN(FAG[[#This Row],[NOMBRE]])-1)))," ")</f>
        <v xml:space="preserve"> </v>
      </c>
      <c r="D195" s="5" t="str">
        <f>IF(INSC[[#This Row],[Dorsal]]&lt;&gt;0,UPPER(FAG[[#This Row],[APELLIDOS]])," ")</f>
        <v xml:space="preserve"> </v>
      </c>
      <c r="E195" s="14" t="str">
        <f>IF(INSC[[#This Row],[Dorsal]]&lt;&gt;0,YEAR(FAG[[#This Row],[FECHA NACIMIENTO]])," ")</f>
        <v xml:space="preserve"> </v>
      </c>
      <c r="F195" s="5" t="str">
        <f>IF(INSC[[#This Row],[Dorsal]]&lt;&gt;0,IF(FAG[[#This Row],[GÉNERO]]="Hombre","M","F")," ")</f>
        <v xml:space="preserve"> </v>
      </c>
      <c r="G195" s="5" t="str">
        <f>IF(INSC[[#This Row],[Dorsal]]&lt;&gt;0,IF(INSC[[#This Row],[Año]]&lt;= 1987,"V",VLOOKUP(INSC[[#This Row],[Año]],Categorias[[#All],[Año Desde]:[Años]],2,FALSE))," ")</f>
        <v xml:space="preserve"> </v>
      </c>
      <c r="H195" s="5" t="str">
        <f>IF(INSC[[#This Row],[Dorsal]]&lt;&gt;0,FAG[[#This Row],[CLUB]]," ")</f>
        <v xml:space="preserve"> </v>
      </c>
    </row>
    <row r="196" spans="2:8" x14ac:dyDescent="0.25">
      <c r="B196" s="4">
        <f>FAG[[#This Row],[DORSAL]]</f>
        <v>0</v>
      </c>
      <c r="C196" s="5" t="str">
        <f>IF(INSC[[#This Row],[Dorsal]]&lt;&gt;0,CONCATENATE(UPPER(MID(FAG[[#This Row],[NOMBRE]],1,1)),LOWER(RIGHT(FAG[[#This Row],[NOMBRE]],LEN(FAG[[#This Row],[NOMBRE]])-1)))," ")</f>
        <v xml:space="preserve"> </v>
      </c>
      <c r="D196" s="5" t="str">
        <f>IF(INSC[[#This Row],[Dorsal]]&lt;&gt;0,UPPER(FAG[[#This Row],[APELLIDOS]])," ")</f>
        <v xml:space="preserve"> </v>
      </c>
      <c r="E196" s="14" t="str">
        <f>IF(INSC[[#This Row],[Dorsal]]&lt;&gt;0,YEAR(FAG[[#This Row],[FECHA NACIMIENTO]])," ")</f>
        <v xml:space="preserve"> </v>
      </c>
      <c r="F196" s="5" t="str">
        <f>IF(INSC[[#This Row],[Dorsal]]&lt;&gt;0,IF(FAG[[#This Row],[GÉNERO]]="Hombre","M","F")," ")</f>
        <v xml:space="preserve"> </v>
      </c>
      <c r="G196" s="5" t="str">
        <f>IF(INSC[[#This Row],[Dorsal]]&lt;&gt;0,IF(INSC[[#This Row],[Año]]&lt;= 1987,"V",VLOOKUP(INSC[[#This Row],[Año]],Categorias[[#All],[Año Desde]:[Años]],2,FALSE))," ")</f>
        <v xml:space="preserve"> </v>
      </c>
      <c r="H196" s="5" t="str">
        <f>IF(INSC[[#This Row],[Dorsal]]&lt;&gt;0,FAG[[#This Row],[CLUB]]," ")</f>
        <v xml:space="preserve"> </v>
      </c>
    </row>
    <row r="197" spans="2:8" x14ac:dyDescent="0.25">
      <c r="B197" s="4">
        <f>FAG[[#This Row],[DORSAL]]</f>
        <v>0</v>
      </c>
      <c r="C197" s="5" t="str">
        <f>IF(INSC[[#This Row],[Dorsal]]&lt;&gt;0,CONCATENATE(UPPER(MID(FAG[[#This Row],[NOMBRE]],1,1)),LOWER(RIGHT(FAG[[#This Row],[NOMBRE]],LEN(FAG[[#This Row],[NOMBRE]])-1)))," ")</f>
        <v xml:space="preserve"> </v>
      </c>
      <c r="D197" s="5" t="str">
        <f>IF(INSC[[#This Row],[Dorsal]]&lt;&gt;0,UPPER(FAG[[#This Row],[APELLIDOS]])," ")</f>
        <v xml:space="preserve"> </v>
      </c>
      <c r="E197" s="14" t="str">
        <f>IF(INSC[[#This Row],[Dorsal]]&lt;&gt;0,YEAR(FAG[[#This Row],[FECHA NACIMIENTO]])," ")</f>
        <v xml:space="preserve"> </v>
      </c>
      <c r="F197" s="5" t="str">
        <f>IF(INSC[[#This Row],[Dorsal]]&lt;&gt;0,IF(FAG[[#This Row],[GÉNERO]]="Hombre","M","F")," ")</f>
        <v xml:space="preserve"> </v>
      </c>
      <c r="G197" s="5" t="str">
        <f>IF(INSC[[#This Row],[Dorsal]]&lt;&gt;0,IF(INSC[[#This Row],[Año]]&lt;= 1987,"V",VLOOKUP(INSC[[#This Row],[Año]],Categorias[[#All],[Año Desde]:[Años]],2,FALSE))," ")</f>
        <v xml:space="preserve"> </v>
      </c>
      <c r="H197" s="5" t="str">
        <f>IF(INSC[[#This Row],[Dorsal]]&lt;&gt;0,FAG[[#This Row],[CLUB]]," ")</f>
        <v xml:space="preserve"> </v>
      </c>
    </row>
    <row r="198" spans="2:8" x14ac:dyDescent="0.25">
      <c r="B198" s="4">
        <f>FAG[[#This Row],[DORSAL]]</f>
        <v>0</v>
      </c>
      <c r="C198" s="5" t="str">
        <f>IF(INSC[[#This Row],[Dorsal]]&lt;&gt;0,CONCATENATE(UPPER(MID(FAG[[#This Row],[NOMBRE]],1,1)),LOWER(RIGHT(FAG[[#This Row],[NOMBRE]],LEN(FAG[[#This Row],[NOMBRE]])-1)))," ")</f>
        <v xml:space="preserve"> </v>
      </c>
      <c r="D198" s="5" t="str">
        <f>IF(INSC[[#This Row],[Dorsal]]&lt;&gt;0,UPPER(FAG[[#This Row],[APELLIDOS]])," ")</f>
        <v xml:space="preserve"> </v>
      </c>
      <c r="E198" s="14" t="str">
        <f>IF(INSC[[#This Row],[Dorsal]]&lt;&gt;0,YEAR(FAG[[#This Row],[FECHA NACIMIENTO]])," ")</f>
        <v xml:space="preserve"> </v>
      </c>
      <c r="F198" s="5" t="str">
        <f>IF(INSC[[#This Row],[Dorsal]]&lt;&gt;0,IF(FAG[[#This Row],[GÉNERO]]="Hombre","M","F")," ")</f>
        <v xml:space="preserve"> </v>
      </c>
      <c r="G198" s="5" t="str">
        <f>IF(INSC[[#This Row],[Dorsal]]&lt;&gt;0,IF(INSC[[#This Row],[Año]]&lt;= 1987,"V",VLOOKUP(INSC[[#This Row],[Año]],Categorias[[#All],[Año Desde]:[Años]],2,FALSE))," ")</f>
        <v xml:space="preserve"> </v>
      </c>
      <c r="H198" s="5" t="str">
        <f>IF(INSC[[#This Row],[Dorsal]]&lt;&gt;0,FAG[[#This Row],[CLUB]]," ")</f>
        <v xml:space="preserve"> </v>
      </c>
    </row>
    <row r="199" spans="2:8" x14ac:dyDescent="0.25">
      <c r="B199" s="4">
        <f>FAG[[#This Row],[DORSAL]]</f>
        <v>0</v>
      </c>
      <c r="C199" s="5" t="str">
        <f>IF(INSC[[#This Row],[Dorsal]]&lt;&gt;0,CONCATENATE(UPPER(MID(FAG[[#This Row],[NOMBRE]],1,1)),LOWER(RIGHT(FAG[[#This Row],[NOMBRE]],LEN(FAG[[#This Row],[NOMBRE]])-1)))," ")</f>
        <v xml:space="preserve"> </v>
      </c>
      <c r="D199" s="5" t="str">
        <f>IF(INSC[[#This Row],[Dorsal]]&lt;&gt;0,UPPER(FAG[[#This Row],[APELLIDOS]])," ")</f>
        <v xml:space="preserve"> </v>
      </c>
      <c r="E199" s="14" t="str">
        <f>IF(INSC[[#This Row],[Dorsal]]&lt;&gt;0,YEAR(FAG[[#This Row],[FECHA NACIMIENTO]])," ")</f>
        <v xml:space="preserve"> </v>
      </c>
      <c r="F199" s="5" t="str">
        <f>IF(INSC[[#This Row],[Dorsal]]&lt;&gt;0,IF(FAG[[#This Row],[GÉNERO]]="Hombre","M","F")," ")</f>
        <v xml:space="preserve"> </v>
      </c>
      <c r="G199" s="5" t="str">
        <f>IF(INSC[[#This Row],[Dorsal]]&lt;&gt;0,IF(INSC[[#This Row],[Año]]&lt;= 1987,"V",VLOOKUP(INSC[[#This Row],[Año]],Categorias[[#All],[Año Desde]:[Años]],2,FALSE))," ")</f>
        <v xml:space="preserve"> </v>
      </c>
      <c r="H199" s="5" t="str">
        <f>IF(INSC[[#This Row],[Dorsal]]&lt;&gt;0,FAG[[#This Row],[CLUB]]," ")</f>
        <v xml:space="preserve"> </v>
      </c>
    </row>
    <row r="200" spans="2:8" x14ac:dyDescent="0.25">
      <c r="B200" s="4">
        <f>FAG[[#This Row],[DORSAL]]</f>
        <v>0</v>
      </c>
      <c r="C200" s="5" t="str">
        <f>IF(INSC[[#This Row],[Dorsal]]&lt;&gt;0,CONCATENATE(UPPER(MID(FAG[[#This Row],[NOMBRE]],1,1)),LOWER(RIGHT(FAG[[#This Row],[NOMBRE]],LEN(FAG[[#This Row],[NOMBRE]])-1)))," ")</f>
        <v xml:space="preserve"> </v>
      </c>
      <c r="D200" s="5" t="str">
        <f>IF(INSC[[#This Row],[Dorsal]]&lt;&gt;0,UPPER(FAG[[#This Row],[APELLIDOS]])," ")</f>
        <v xml:space="preserve"> </v>
      </c>
      <c r="E200" s="14" t="str">
        <f>IF(INSC[[#This Row],[Dorsal]]&lt;&gt;0,YEAR(FAG[[#This Row],[FECHA NACIMIENTO]])," ")</f>
        <v xml:space="preserve"> </v>
      </c>
      <c r="F200" s="5" t="str">
        <f>IF(INSC[[#This Row],[Dorsal]]&lt;&gt;0,IF(FAG[[#This Row],[GÉNERO]]="Hombre","M","F")," ")</f>
        <v xml:space="preserve"> </v>
      </c>
      <c r="G200" s="5" t="str">
        <f>IF(INSC[[#This Row],[Dorsal]]&lt;&gt;0,IF(INSC[[#This Row],[Año]]&lt;= 1987,"V",VLOOKUP(INSC[[#This Row],[Año]],Categorias[[#All],[Año Desde]:[Años]],2,FALSE))," ")</f>
        <v xml:space="preserve"> </v>
      </c>
      <c r="H200" s="5" t="str">
        <f>IF(INSC[[#This Row],[Dorsal]]&lt;&gt;0,FAG[[#This Row],[CLUB]]," ")</f>
        <v xml:space="preserve"> </v>
      </c>
    </row>
    <row r="201" spans="2:8" x14ac:dyDescent="0.25">
      <c r="B201" s="4">
        <f>FAG[[#This Row],[DORSAL]]</f>
        <v>0</v>
      </c>
      <c r="C201" s="5" t="str">
        <f>IF(INSC[[#This Row],[Dorsal]]&lt;&gt;0,CONCATENATE(UPPER(MID(FAG[[#This Row],[NOMBRE]],1,1)),LOWER(RIGHT(FAG[[#This Row],[NOMBRE]],LEN(FAG[[#This Row],[NOMBRE]])-1)))," ")</f>
        <v xml:space="preserve"> </v>
      </c>
      <c r="D201" s="5" t="str">
        <f>IF(INSC[[#This Row],[Dorsal]]&lt;&gt;0,UPPER(FAG[[#This Row],[APELLIDOS]])," ")</f>
        <v xml:space="preserve"> </v>
      </c>
      <c r="E201" s="14" t="str">
        <f>IF(INSC[[#This Row],[Dorsal]]&lt;&gt;0,YEAR(FAG[[#This Row],[FECHA NACIMIENTO]])," ")</f>
        <v xml:space="preserve"> </v>
      </c>
      <c r="F201" s="5" t="str">
        <f>IF(INSC[[#This Row],[Dorsal]]&lt;&gt;0,IF(FAG[[#This Row],[GÉNERO]]="Hombre","M","F")," ")</f>
        <v xml:space="preserve"> </v>
      </c>
      <c r="G201" s="5" t="str">
        <f>IF(INSC[[#This Row],[Dorsal]]&lt;&gt;0,IF(INSC[[#This Row],[Año]]&lt;= 1987,"V",VLOOKUP(INSC[[#This Row],[Año]],Categorias[[#All],[Año Desde]:[Años]],2,FALSE))," ")</f>
        <v xml:space="preserve"> </v>
      </c>
      <c r="H201" s="5" t="str">
        <f>IF(INSC[[#This Row],[Dorsal]]&lt;&gt;0,FAG[[#This Row],[CLUB]]," ")</f>
        <v xml:space="preserve"> </v>
      </c>
    </row>
    <row r="202" spans="2:8" x14ac:dyDescent="0.25">
      <c r="B202" s="4">
        <f>FAG[[#This Row],[DORSAL]]</f>
        <v>0</v>
      </c>
      <c r="C202" s="5" t="str">
        <f>IF(INSC[[#This Row],[Dorsal]]&lt;&gt;0,CONCATENATE(UPPER(MID(FAG[[#This Row],[NOMBRE]],1,1)),LOWER(RIGHT(FAG[[#This Row],[NOMBRE]],LEN(FAG[[#This Row],[NOMBRE]])-1)))," ")</f>
        <v xml:space="preserve"> </v>
      </c>
      <c r="D202" s="5" t="str">
        <f>IF(INSC[[#This Row],[Dorsal]]&lt;&gt;0,UPPER(FAG[[#This Row],[APELLIDOS]])," ")</f>
        <v xml:space="preserve"> </v>
      </c>
      <c r="E202" s="14" t="str">
        <f>IF(INSC[[#This Row],[Dorsal]]&lt;&gt;0,YEAR(FAG[[#This Row],[FECHA NACIMIENTO]])," ")</f>
        <v xml:space="preserve"> </v>
      </c>
      <c r="F202" s="5" t="str">
        <f>IF(INSC[[#This Row],[Dorsal]]&lt;&gt;0,IF(FAG[[#This Row],[GÉNERO]]="Hombre","M","F")," ")</f>
        <v xml:space="preserve"> </v>
      </c>
      <c r="G202" s="5" t="str">
        <f>IF(INSC[[#This Row],[Dorsal]]&lt;&gt;0,IF(INSC[[#This Row],[Año]]&lt;= 1987,"V",VLOOKUP(INSC[[#This Row],[Año]],Categorias[[#All],[Año Desde]:[Años]],2,FALSE))," ")</f>
        <v xml:space="preserve"> </v>
      </c>
      <c r="H202" s="5" t="str">
        <f>IF(INSC[[#This Row],[Dorsal]]&lt;&gt;0,FAG[[#This Row],[CLUB]]," ")</f>
        <v xml:space="preserve"> </v>
      </c>
    </row>
    <row r="203" spans="2:8" x14ac:dyDescent="0.25">
      <c r="B203" s="4">
        <f>FAG[[#This Row],[DORSAL]]</f>
        <v>0</v>
      </c>
      <c r="C203" s="5" t="str">
        <f>IF(INSC[[#This Row],[Dorsal]]&lt;&gt;0,CONCATENATE(UPPER(MID(FAG[[#This Row],[NOMBRE]],1,1)),LOWER(RIGHT(FAG[[#This Row],[NOMBRE]],LEN(FAG[[#This Row],[NOMBRE]])-1)))," ")</f>
        <v xml:space="preserve"> </v>
      </c>
      <c r="D203" s="5" t="str">
        <f>IF(INSC[[#This Row],[Dorsal]]&lt;&gt;0,UPPER(FAG[[#This Row],[APELLIDOS]])," ")</f>
        <v xml:space="preserve"> </v>
      </c>
      <c r="E203" s="14" t="str">
        <f>IF(INSC[[#This Row],[Dorsal]]&lt;&gt;0,YEAR(FAG[[#This Row],[FECHA NACIMIENTO]])," ")</f>
        <v xml:space="preserve"> </v>
      </c>
      <c r="F203" s="5" t="str">
        <f>IF(INSC[[#This Row],[Dorsal]]&lt;&gt;0,IF(FAG[[#This Row],[GÉNERO]]="Hombre","M","F")," ")</f>
        <v xml:space="preserve"> </v>
      </c>
      <c r="G203" s="5" t="str">
        <f>IF(INSC[[#This Row],[Dorsal]]&lt;&gt;0,IF(INSC[[#This Row],[Año]]&lt;= 1987,"V",VLOOKUP(INSC[[#This Row],[Año]],Categorias[[#All],[Año Desde]:[Años]],2,FALSE))," ")</f>
        <v xml:space="preserve"> </v>
      </c>
      <c r="H203" s="5" t="str">
        <f>IF(INSC[[#This Row],[Dorsal]]&lt;&gt;0,FAG[[#This Row],[CLUB]]," ")</f>
        <v xml:space="preserve"> </v>
      </c>
    </row>
    <row r="204" spans="2:8" x14ac:dyDescent="0.25">
      <c r="B204" s="4">
        <f>FAG[[#This Row],[DORSAL]]</f>
        <v>0</v>
      </c>
      <c r="C204" s="5" t="str">
        <f>IF(INSC[[#This Row],[Dorsal]]&lt;&gt;0,CONCATENATE(UPPER(MID(FAG[[#This Row],[NOMBRE]],1,1)),LOWER(RIGHT(FAG[[#This Row],[NOMBRE]],LEN(FAG[[#This Row],[NOMBRE]])-1)))," ")</f>
        <v xml:space="preserve"> </v>
      </c>
      <c r="D204" s="5" t="str">
        <f>IF(INSC[[#This Row],[Dorsal]]&lt;&gt;0,UPPER(FAG[[#This Row],[APELLIDOS]])," ")</f>
        <v xml:space="preserve"> </v>
      </c>
      <c r="E204" s="14" t="str">
        <f>IF(INSC[[#This Row],[Dorsal]]&lt;&gt;0,YEAR(FAG[[#This Row],[FECHA NACIMIENTO]])," ")</f>
        <v xml:space="preserve"> </v>
      </c>
      <c r="F204" s="5" t="str">
        <f>IF(INSC[[#This Row],[Dorsal]]&lt;&gt;0,IF(FAG[[#This Row],[GÉNERO]]="Hombre","M","F")," ")</f>
        <v xml:space="preserve"> </v>
      </c>
      <c r="G204" s="5" t="str">
        <f>IF(INSC[[#This Row],[Dorsal]]&lt;&gt;0,IF(INSC[[#This Row],[Año]]&lt;= 1987,"V",VLOOKUP(INSC[[#This Row],[Año]],Categorias[[#All],[Año Desde]:[Años]],2,FALSE))," ")</f>
        <v xml:space="preserve"> </v>
      </c>
      <c r="H204" s="5" t="str">
        <f>IF(INSC[[#This Row],[Dorsal]]&lt;&gt;0,FAG[[#This Row],[CLUB]]," ")</f>
        <v xml:space="preserve"> </v>
      </c>
    </row>
    <row r="205" spans="2:8" x14ac:dyDescent="0.25">
      <c r="B205" s="4">
        <f>FAG[[#This Row],[DORSAL]]</f>
        <v>0</v>
      </c>
      <c r="C205" s="5" t="str">
        <f>IF(INSC[[#This Row],[Dorsal]]&lt;&gt;0,CONCATENATE(UPPER(MID(FAG[[#This Row],[NOMBRE]],1,1)),LOWER(RIGHT(FAG[[#This Row],[NOMBRE]],LEN(FAG[[#This Row],[NOMBRE]])-1)))," ")</f>
        <v xml:space="preserve"> </v>
      </c>
      <c r="D205" s="5" t="str">
        <f>IF(INSC[[#This Row],[Dorsal]]&lt;&gt;0,UPPER(FAG[[#This Row],[APELLIDOS]])," ")</f>
        <v xml:space="preserve"> </v>
      </c>
      <c r="E205" s="14" t="str">
        <f>IF(INSC[[#This Row],[Dorsal]]&lt;&gt;0,YEAR(FAG[[#This Row],[FECHA NACIMIENTO]])," ")</f>
        <v xml:space="preserve"> </v>
      </c>
      <c r="F205" s="5" t="str">
        <f>IF(INSC[[#This Row],[Dorsal]]&lt;&gt;0,IF(FAG[[#This Row],[GÉNERO]]="Hombre","M","F")," ")</f>
        <v xml:space="preserve"> </v>
      </c>
      <c r="G205" s="5" t="str">
        <f>IF(INSC[[#This Row],[Dorsal]]&lt;&gt;0,IF(INSC[[#This Row],[Año]]&lt;= 1987,"V",VLOOKUP(INSC[[#This Row],[Año]],Categorias[[#All],[Año Desde]:[Años]],2,FALSE))," ")</f>
        <v xml:space="preserve"> </v>
      </c>
      <c r="H205" s="5" t="str">
        <f>IF(INSC[[#This Row],[Dorsal]]&lt;&gt;0,FAG[[#This Row],[CLUB]]," ")</f>
        <v xml:space="preserve"> </v>
      </c>
    </row>
    <row r="206" spans="2:8" x14ac:dyDescent="0.25">
      <c r="B206" s="4">
        <f>FAG[[#This Row],[DORSAL]]</f>
        <v>0</v>
      </c>
      <c r="C206" s="5" t="str">
        <f>IF(INSC[[#This Row],[Dorsal]]&lt;&gt;0,CONCATENATE(UPPER(MID(FAG[[#This Row],[NOMBRE]],1,1)),LOWER(RIGHT(FAG[[#This Row],[NOMBRE]],LEN(FAG[[#This Row],[NOMBRE]])-1)))," ")</f>
        <v xml:space="preserve"> </v>
      </c>
      <c r="D206" s="5" t="str">
        <f>IF(INSC[[#This Row],[Dorsal]]&lt;&gt;0,UPPER(FAG[[#This Row],[APELLIDOS]])," ")</f>
        <v xml:space="preserve"> </v>
      </c>
      <c r="E206" s="14" t="str">
        <f>IF(INSC[[#This Row],[Dorsal]]&lt;&gt;0,YEAR(FAG[[#This Row],[FECHA NACIMIENTO]])," ")</f>
        <v xml:space="preserve"> </v>
      </c>
      <c r="F206" s="5" t="str">
        <f>IF(INSC[[#This Row],[Dorsal]]&lt;&gt;0,IF(FAG[[#This Row],[GÉNERO]]="Hombre","M","F")," ")</f>
        <v xml:space="preserve"> </v>
      </c>
      <c r="G206" s="5" t="str">
        <f>IF(INSC[[#This Row],[Dorsal]]&lt;&gt;0,IF(INSC[[#This Row],[Año]]&lt;= 1987,"V",VLOOKUP(INSC[[#This Row],[Año]],Categorias[[#All],[Año Desde]:[Años]],2,FALSE))," ")</f>
        <v xml:space="preserve"> </v>
      </c>
      <c r="H206" s="5" t="str">
        <f>IF(INSC[[#This Row],[Dorsal]]&lt;&gt;0,FAG[[#This Row],[CLUB]]," ")</f>
        <v xml:space="preserve"> </v>
      </c>
    </row>
    <row r="207" spans="2:8" x14ac:dyDescent="0.25">
      <c r="B207" s="4">
        <f>FAG[[#This Row],[DORSAL]]</f>
        <v>0</v>
      </c>
      <c r="C207" s="5" t="str">
        <f>IF(INSC[[#This Row],[Dorsal]]&lt;&gt;0,CONCATENATE(UPPER(MID(FAG[[#This Row],[NOMBRE]],1,1)),LOWER(RIGHT(FAG[[#This Row],[NOMBRE]],LEN(FAG[[#This Row],[NOMBRE]])-1)))," ")</f>
        <v xml:space="preserve"> </v>
      </c>
      <c r="D207" s="5" t="str">
        <f>IF(INSC[[#This Row],[Dorsal]]&lt;&gt;0,UPPER(FAG[[#This Row],[APELLIDOS]])," ")</f>
        <v xml:space="preserve"> </v>
      </c>
      <c r="E207" s="14" t="str">
        <f>IF(INSC[[#This Row],[Dorsal]]&lt;&gt;0,YEAR(FAG[[#This Row],[FECHA NACIMIENTO]])," ")</f>
        <v xml:space="preserve"> </v>
      </c>
      <c r="F207" s="5" t="str">
        <f>IF(INSC[[#This Row],[Dorsal]]&lt;&gt;0,IF(FAG[[#This Row],[GÉNERO]]="Hombre","M","F")," ")</f>
        <v xml:space="preserve"> </v>
      </c>
      <c r="G207" s="5" t="str">
        <f>IF(INSC[[#This Row],[Dorsal]]&lt;&gt;0,IF(INSC[[#This Row],[Año]]&lt;= 1987,"V",VLOOKUP(INSC[[#This Row],[Año]],Categorias[[#All],[Año Desde]:[Años]],2,FALSE))," ")</f>
        <v xml:space="preserve"> </v>
      </c>
      <c r="H207" s="5" t="str">
        <f>IF(INSC[[#This Row],[Dorsal]]&lt;&gt;0,FAG[[#This Row],[CLUB]]," ")</f>
        <v xml:space="preserve"> </v>
      </c>
    </row>
    <row r="208" spans="2:8" x14ac:dyDescent="0.25">
      <c r="B208" s="4">
        <f>FAG[[#This Row],[DORSAL]]</f>
        <v>0</v>
      </c>
      <c r="C208" s="5" t="str">
        <f>IF(INSC[[#This Row],[Dorsal]]&lt;&gt;0,CONCATENATE(UPPER(MID(FAG[[#This Row],[NOMBRE]],1,1)),LOWER(RIGHT(FAG[[#This Row],[NOMBRE]],LEN(FAG[[#This Row],[NOMBRE]])-1)))," ")</f>
        <v xml:space="preserve"> </v>
      </c>
      <c r="D208" s="5" t="str">
        <f>IF(INSC[[#This Row],[Dorsal]]&lt;&gt;0,UPPER(FAG[[#This Row],[APELLIDOS]])," ")</f>
        <v xml:space="preserve"> </v>
      </c>
      <c r="E208" s="14" t="str">
        <f>IF(INSC[[#This Row],[Dorsal]]&lt;&gt;0,YEAR(FAG[[#This Row],[FECHA NACIMIENTO]])," ")</f>
        <v xml:space="preserve"> </v>
      </c>
      <c r="F208" s="5" t="str">
        <f>IF(INSC[[#This Row],[Dorsal]]&lt;&gt;0,IF(FAG[[#This Row],[GÉNERO]]="Hombre","M","F")," ")</f>
        <v xml:space="preserve"> </v>
      </c>
      <c r="G208" s="5" t="str">
        <f>IF(INSC[[#This Row],[Dorsal]]&lt;&gt;0,IF(INSC[[#This Row],[Año]]&lt;= 1987,"V",VLOOKUP(INSC[[#This Row],[Año]],Categorias[[#All],[Año Desde]:[Años]],2,FALSE))," ")</f>
        <v xml:space="preserve"> </v>
      </c>
      <c r="H208" s="5" t="str">
        <f>IF(INSC[[#This Row],[Dorsal]]&lt;&gt;0,FAG[[#This Row],[CLUB]]," ")</f>
        <v xml:space="preserve"> </v>
      </c>
    </row>
    <row r="209" spans="2:8" x14ac:dyDescent="0.25">
      <c r="B209" s="4">
        <f>FAG[[#This Row],[DORSAL]]</f>
        <v>0</v>
      </c>
      <c r="C209" s="5" t="str">
        <f>IF(INSC[[#This Row],[Dorsal]]&lt;&gt;0,CONCATENATE(UPPER(MID(FAG[[#This Row],[NOMBRE]],1,1)),LOWER(RIGHT(FAG[[#This Row],[NOMBRE]],LEN(FAG[[#This Row],[NOMBRE]])-1)))," ")</f>
        <v xml:space="preserve"> </v>
      </c>
      <c r="D209" s="5" t="str">
        <f>IF(INSC[[#This Row],[Dorsal]]&lt;&gt;0,UPPER(FAG[[#This Row],[APELLIDOS]])," ")</f>
        <v xml:space="preserve"> </v>
      </c>
      <c r="E209" s="14" t="str">
        <f>IF(INSC[[#This Row],[Dorsal]]&lt;&gt;0,YEAR(FAG[[#This Row],[FECHA NACIMIENTO]])," ")</f>
        <v xml:space="preserve"> </v>
      </c>
      <c r="F209" s="5" t="str">
        <f>IF(INSC[[#This Row],[Dorsal]]&lt;&gt;0,IF(FAG[[#This Row],[GÉNERO]]="Hombre","M","F")," ")</f>
        <v xml:space="preserve"> </v>
      </c>
      <c r="G209" s="5" t="str">
        <f>IF(INSC[[#This Row],[Dorsal]]&lt;&gt;0,IF(INSC[[#This Row],[Año]]&lt;= 1987,"V",VLOOKUP(INSC[[#This Row],[Año]],Categorias[[#All],[Año Desde]:[Años]],2,FALSE))," ")</f>
        <v xml:space="preserve"> </v>
      </c>
      <c r="H209" s="5" t="str">
        <f>IF(INSC[[#This Row],[Dorsal]]&lt;&gt;0,FAG[[#This Row],[CLUB]]," ")</f>
        <v xml:space="preserve"> </v>
      </c>
    </row>
    <row r="210" spans="2:8" x14ac:dyDescent="0.25">
      <c r="B210" s="4">
        <f>FAG[[#This Row],[DORSAL]]</f>
        <v>0</v>
      </c>
      <c r="C210" s="5" t="str">
        <f>IF(INSC[[#This Row],[Dorsal]]&lt;&gt;0,CONCATENATE(UPPER(MID(FAG[[#This Row],[NOMBRE]],1,1)),LOWER(RIGHT(FAG[[#This Row],[NOMBRE]],LEN(FAG[[#This Row],[NOMBRE]])-1)))," ")</f>
        <v xml:space="preserve"> </v>
      </c>
      <c r="D210" s="5" t="str">
        <f>IF(INSC[[#This Row],[Dorsal]]&lt;&gt;0,UPPER(FAG[[#This Row],[APELLIDOS]])," ")</f>
        <v xml:space="preserve"> </v>
      </c>
      <c r="E210" s="14" t="str">
        <f>IF(INSC[[#This Row],[Dorsal]]&lt;&gt;0,YEAR(FAG[[#This Row],[FECHA NACIMIENTO]])," ")</f>
        <v xml:space="preserve"> </v>
      </c>
      <c r="F210" s="5" t="str">
        <f>IF(INSC[[#This Row],[Dorsal]]&lt;&gt;0,IF(FAG[[#This Row],[GÉNERO]]="Hombre","M","F")," ")</f>
        <v xml:space="preserve"> </v>
      </c>
      <c r="G210" s="5" t="str">
        <f>IF(INSC[[#This Row],[Dorsal]]&lt;&gt;0,IF(INSC[[#This Row],[Año]]&lt;= 1987,"V",VLOOKUP(INSC[[#This Row],[Año]],Categorias[[#All],[Año Desde]:[Años]],2,FALSE))," ")</f>
        <v xml:space="preserve"> </v>
      </c>
      <c r="H210" s="5" t="str">
        <f>IF(INSC[[#This Row],[Dorsal]]&lt;&gt;0,FAG[[#This Row],[CLUB]]," ")</f>
        <v xml:space="preserve"> </v>
      </c>
    </row>
    <row r="211" spans="2:8" x14ac:dyDescent="0.25">
      <c r="B211" s="4">
        <f>FAG[[#This Row],[DORSAL]]</f>
        <v>0</v>
      </c>
      <c r="C211" s="5" t="str">
        <f>IF(INSC[[#This Row],[Dorsal]]&lt;&gt;0,CONCATENATE(UPPER(MID(FAG[[#This Row],[NOMBRE]],1,1)),LOWER(RIGHT(FAG[[#This Row],[NOMBRE]],LEN(FAG[[#This Row],[NOMBRE]])-1)))," ")</f>
        <v xml:space="preserve"> </v>
      </c>
      <c r="D211" s="5" t="str">
        <f>IF(INSC[[#This Row],[Dorsal]]&lt;&gt;0,UPPER(FAG[[#This Row],[APELLIDOS]])," ")</f>
        <v xml:space="preserve"> </v>
      </c>
      <c r="E211" s="14" t="str">
        <f>IF(INSC[[#This Row],[Dorsal]]&lt;&gt;0,YEAR(FAG[[#This Row],[FECHA NACIMIENTO]])," ")</f>
        <v xml:space="preserve"> </v>
      </c>
      <c r="F211" s="5" t="str">
        <f>IF(INSC[[#This Row],[Dorsal]]&lt;&gt;0,IF(FAG[[#This Row],[GÉNERO]]="Hombre","M","F")," ")</f>
        <v xml:space="preserve"> </v>
      </c>
      <c r="G211" s="5" t="str">
        <f>IF(INSC[[#This Row],[Dorsal]]&lt;&gt;0,IF(INSC[[#This Row],[Año]]&lt;= 1987,"V",VLOOKUP(INSC[[#This Row],[Año]],Categorias[[#All],[Año Desde]:[Años]],2,FALSE))," ")</f>
        <v xml:space="preserve"> </v>
      </c>
      <c r="H211" s="5" t="str">
        <f>IF(INSC[[#This Row],[Dorsal]]&lt;&gt;0,FAG[[#This Row],[CLUB]]," ")</f>
        <v xml:space="preserve"> </v>
      </c>
    </row>
    <row r="212" spans="2:8" x14ac:dyDescent="0.25">
      <c r="B212" s="4">
        <f>FAG[[#This Row],[DORSAL]]</f>
        <v>0</v>
      </c>
      <c r="C212" s="5" t="str">
        <f>IF(INSC[[#This Row],[Dorsal]]&lt;&gt;0,CONCATENATE(UPPER(MID(FAG[[#This Row],[NOMBRE]],1,1)),LOWER(RIGHT(FAG[[#This Row],[NOMBRE]],LEN(FAG[[#This Row],[NOMBRE]])-1)))," ")</f>
        <v xml:space="preserve"> </v>
      </c>
      <c r="D212" s="5" t="str">
        <f>IF(INSC[[#This Row],[Dorsal]]&lt;&gt;0,UPPER(FAG[[#This Row],[APELLIDOS]])," ")</f>
        <v xml:space="preserve"> </v>
      </c>
      <c r="E212" s="14" t="str">
        <f>IF(INSC[[#This Row],[Dorsal]]&lt;&gt;0,YEAR(FAG[[#This Row],[FECHA NACIMIENTO]])," ")</f>
        <v xml:space="preserve"> </v>
      </c>
      <c r="F212" s="5" t="str">
        <f>IF(INSC[[#This Row],[Dorsal]]&lt;&gt;0,IF(FAG[[#This Row],[GÉNERO]]="Hombre","M","F")," ")</f>
        <v xml:space="preserve"> </v>
      </c>
      <c r="G212" s="5" t="str">
        <f>IF(INSC[[#This Row],[Dorsal]]&lt;&gt;0,IF(INSC[[#This Row],[Año]]&lt;= 1987,"V",VLOOKUP(INSC[[#This Row],[Año]],Categorias[[#All],[Año Desde]:[Años]],2,FALSE))," ")</f>
        <v xml:space="preserve"> </v>
      </c>
      <c r="H212" s="5" t="str">
        <f>IF(INSC[[#This Row],[Dorsal]]&lt;&gt;0,FAG[[#This Row],[CLUB]]," ")</f>
        <v xml:space="preserve"> </v>
      </c>
    </row>
    <row r="213" spans="2:8" x14ac:dyDescent="0.25">
      <c r="B213" s="4">
        <f>FAG[[#This Row],[DORSAL]]</f>
        <v>0</v>
      </c>
      <c r="C213" s="5" t="str">
        <f>IF(INSC[[#This Row],[Dorsal]]&lt;&gt;0,CONCATENATE(UPPER(MID(FAG[[#This Row],[NOMBRE]],1,1)),LOWER(RIGHT(FAG[[#This Row],[NOMBRE]],LEN(FAG[[#This Row],[NOMBRE]])-1)))," ")</f>
        <v xml:space="preserve"> </v>
      </c>
      <c r="D213" s="5" t="str">
        <f>IF(INSC[[#This Row],[Dorsal]]&lt;&gt;0,UPPER(FAG[[#This Row],[APELLIDOS]])," ")</f>
        <v xml:space="preserve"> </v>
      </c>
      <c r="E213" s="14" t="str">
        <f>IF(INSC[[#This Row],[Dorsal]]&lt;&gt;0,YEAR(FAG[[#This Row],[FECHA NACIMIENTO]])," ")</f>
        <v xml:space="preserve"> </v>
      </c>
      <c r="F213" s="5" t="str">
        <f>IF(INSC[[#This Row],[Dorsal]]&lt;&gt;0,IF(FAG[[#This Row],[GÉNERO]]="Hombre","M","F")," ")</f>
        <v xml:space="preserve"> </v>
      </c>
      <c r="G213" s="5" t="str">
        <f>IF(INSC[[#This Row],[Dorsal]]&lt;&gt;0,IF(INSC[[#This Row],[Año]]&lt;= 1987,"V",VLOOKUP(INSC[[#This Row],[Año]],Categorias[[#All],[Año Desde]:[Años]],2,FALSE))," ")</f>
        <v xml:space="preserve"> </v>
      </c>
      <c r="H213" s="5" t="str">
        <f>IF(INSC[[#This Row],[Dorsal]]&lt;&gt;0,FAG[[#This Row],[CLUB]]," ")</f>
        <v xml:space="preserve"> </v>
      </c>
    </row>
    <row r="214" spans="2:8" x14ac:dyDescent="0.25">
      <c r="B214" s="4">
        <f>FAG[[#This Row],[DORSAL]]</f>
        <v>0</v>
      </c>
      <c r="C214" s="5" t="str">
        <f>IF(INSC[[#This Row],[Dorsal]]&lt;&gt;0,CONCATENATE(UPPER(MID(FAG[[#This Row],[NOMBRE]],1,1)),LOWER(RIGHT(FAG[[#This Row],[NOMBRE]],LEN(FAG[[#This Row],[NOMBRE]])-1)))," ")</f>
        <v xml:space="preserve"> </v>
      </c>
      <c r="D214" s="5" t="str">
        <f>IF(INSC[[#This Row],[Dorsal]]&lt;&gt;0,UPPER(FAG[[#This Row],[APELLIDOS]])," ")</f>
        <v xml:space="preserve"> </v>
      </c>
      <c r="E214" s="14" t="str">
        <f>IF(INSC[[#This Row],[Dorsal]]&lt;&gt;0,YEAR(FAG[[#This Row],[FECHA NACIMIENTO]])," ")</f>
        <v xml:space="preserve"> </v>
      </c>
      <c r="F214" s="5" t="str">
        <f>IF(INSC[[#This Row],[Dorsal]]&lt;&gt;0,IF(FAG[[#This Row],[GÉNERO]]="Hombre","M","F")," ")</f>
        <v xml:space="preserve"> </v>
      </c>
      <c r="G214" s="5" t="str">
        <f>IF(INSC[[#This Row],[Dorsal]]&lt;&gt;0,IF(INSC[[#This Row],[Año]]&lt;= 1987,"V",VLOOKUP(INSC[[#This Row],[Año]],Categorias[[#All],[Año Desde]:[Años]],2,FALSE))," ")</f>
        <v xml:space="preserve"> </v>
      </c>
      <c r="H214" s="5" t="str">
        <f>IF(INSC[[#This Row],[Dorsal]]&lt;&gt;0,FAG[[#This Row],[CLUB]]," ")</f>
        <v xml:space="preserve"> </v>
      </c>
    </row>
    <row r="215" spans="2:8" x14ac:dyDescent="0.25">
      <c r="B215" s="4">
        <f>FAG[[#This Row],[DORSAL]]</f>
        <v>0</v>
      </c>
      <c r="C215" s="5" t="str">
        <f>IF(INSC[[#This Row],[Dorsal]]&lt;&gt;0,CONCATENATE(UPPER(MID(FAG[[#This Row],[NOMBRE]],1,1)),LOWER(RIGHT(FAG[[#This Row],[NOMBRE]],LEN(FAG[[#This Row],[NOMBRE]])-1)))," ")</f>
        <v xml:space="preserve"> </v>
      </c>
      <c r="D215" s="5" t="str">
        <f>IF(INSC[[#This Row],[Dorsal]]&lt;&gt;0,UPPER(FAG[[#This Row],[APELLIDOS]])," ")</f>
        <v xml:space="preserve"> </v>
      </c>
      <c r="E215" s="14" t="str">
        <f>IF(INSC[[#This Row],[Dorsal]]&lt;&gt;0,YEAR(FAG[[#This Row],[FECHA NACIMIENTO]])," ")</f>
        <v xml:space="preserve"> </v>
      </c>
      <c r="F215" s="5" t="str">
        <f>IF(INSC[[#This Row],[Dorsal]]&lt;&gt;0,IF(FAG[[#This Row],[GÉNERO]]="Hombre","M","F")," ")</f>
        <v xml:space="preserve"> </v>
      </c>
      <c r="G215" s="5" t="str">
        <f>IF(INSC[[#This Row],[Dorsal]]&lt;&gt;0,IF(INSC[[#This Row],[Año]]&lt;= 1987,"V",VLOOKUP(INSC[[#This Row],[Año]],Categorias[[#All],[Año Desde]:[Años]],2,FALSE))," ")</f>
        <v xml:space="preserve"> </v>
      </c>
      <c r="H215" s="5" t="str">
        <f>IF(INSC[[#This Row],[Dorsal]]&lt;&gt;0,FAG[[#This Row],[CLUB]]," ")</f>
        <v xml:space="preserve"> </v>
      </c>
    </row>
    <row r="216" spans="2:8" x14ac:dyDescent="0.25">
      <c r="B216" s="4">
        <f>FAG[[#This Row],[DORSAL]]</f>
        <v>0</v>
      </c>
      <c r="C216" s="5" t="str">
        <f>IF(INSC[[#This Row],[Dorsal]]&lt;&gt;0,CONCATENATE(UPPER(MID(FAG[[#This Row],[NOMBRE]],1,1)),LOWER(RIGHT(FAG[[#This Row],[NOMBRE]],LEN(FAG[[#This Row],[NOMBRE]])-1)))," ")</f>
        <v xml:space="preserve"> </v>
      </c>
      <c r="D216" s="5" t="str">
        <f>IF(INSC[[#This Row],[Dorsal]]&lt;&gt;0,UPPER(FAG[[#This Row],[APELLIDOS]])," ")</f>
        <v xml:space="preserve"> </v>
      </c>
      <c r="E216" s="14" t="str">
        <f>IF(INSC[[#This Row],[Dorsal]]&lt;&gt;0,YEAR(FAG[[#This Row],[FECHA NACIMIENTO]])," ")</f>
        <v xml:space="preserve"> </v>
      </c>
      <c r="F216" s="5" t="str">
        <f>IF(INSC[[#This Row],[Dorsal]]&lt;&gt;0,IF(FAG[[#This Row],[GÉNERO]]="Hombre","M","F")," ")</f>
        <v xml:space="preserve"> </v>
      </c>
      <c r="G216" s="5" t="str">
        <f>IF(INSC[[#This Row],[Dorsal]]&lt;&gt;0,IF(INSC[[#This Row],[Año]]&lt;= 1987,"V",VLOOKUP(INSC[[#This Row],[Año]],Categorias[[#All],[Año Desde]:[Años]],2,FALSE))," ")</f>
        <v xml:space="preserve"> </v>
      </c>
      <c r="H216" s="5" t="str">
        <f>IF(INSC[[#This Row],[Dorsal]]&lt;&gt;0,FAG[[#This Row],[CLUB]]," ")</f>
        <v xml:space="preserve"> </v>
      </c>
    </row>
    <row r="217" spans="2:8" x14ac:dyDescent="0.25">
      <c r="B217" s="4">
        <f>FAG[[#This Row],[DORSAL]]</f>
        <v>0</v>
      </c>
      <c r="C217" s="5" t="str">
        <f>IF(INSC[[#This Row],[Dorsal]]&lt;&gt;0,CONCATENATE(UPPER(MID(FAG[[#This Row],[NOMBRE]],1,1)),LOWER(RIGHT(FAG[[#This Row],[NOMBRE]],LEN(FAG[[#This Row],[NOMBRE]])-1)))," ")</f>
        <v xml:space="preserve"> </v>
      </c>
      <c r="D217" s="5" t="str">
        <f>IF(INSC[[#This Row],[Dorsal]]&lt;&gt;0,UPPER(FAG[[#This Row],[APELLIDOS]])," ")</f>
        <v xml:space="preserve"> </v>
      </c>
      <c r="E217" s="14" t="str">
        <f>IF(INSC[[#This Row],[Dorsal]]&lt;&gt;0,YEAR(FAG[[#This Row],[FECHA NACIMIENTO]])," ")</f>
        <v xml:space="preserve"> </v>
      </c>
      <c r="F217" s="5" t="str">
        <f>IF(INSC[[#This Row],[Dorsal]]&lt;&gt;0,IF(FAG[[#This Row],[GÉNERO]]="Hombre","M","F")," ")</f>
        <v xml:space="preserve"> </v>
      </c>
      <c r="G217" s="5" t="str">
        <f>IF(INSC[[#This Row],[Dorsal]]&lt;&gt;0,IF(INSC[[#This Row],[Año]]&lt;= 1987,"V",VLOOKUP(INSC[[#This Row],[Año]],Categorias[[#All],[Año Desde]:[Años]],2,FALSE))," ")</f>
        <v xml:space="preserve"> </v>
      </c>
      <c r="H217" s="5" t="str">
        <f>IF(INSC[[#This Row],[Dorsal]]&lt;&gt;0,FAG[[#This Row],[CLUB]]," ")</f>
        <v xml:space="preserve"> </v>
      </c>
    </row>
    <row r="218" spans="2:8" x14ac:dyDescent="0.25">
      <c r="B218" s="4">
        <f>FAG[[#This Row],[DORSAL]]</f>
        <v>0</v>
      </c>
      <c r="C218" s="5" t="str">
        <f>IF(INSC[[#This Row],[Dorsal]]&lt;&gt;0,CONCATENATE(UPPER(MID(FAG[[#This Row],[NOMBRE]],1,1)),LOWER(RIGHT(FAG[[#This Row],[NOMBRE]],LEN(FAG[[#This Row],[NOMBRE]])-1)))," ")</f>
        <v xml:space="preserve"> </v>
      </c>
      <c r="D218" s="5" t="str">
        <f>IF(INSC[[#This Row],[Dorsal]]&lt;&gt;0,UPPER(FAG[[#This Row],[APELLIDOS]])," ")</f>
        <v xml:space="preserve"> </v>
      </c>
      <c r="E218" s="14" t="str">
        <f>IF(INSC[[#This Row],[Dorsal]]&lt;&gt;0,YEAR(FAG[[#This Row],[FECHA NACIMIENTO]])," ")</f>
        <v xml:space="preserve"> </v>
      </c>
      <c r="F218" s="5" t="str">
        <f>IF(INSC[[#This Row],[Dorsal]]&lt;&gt;0,IF(FAG[[#This Row],[GÉNERO]]="Hombre","M","F")," ")</f>
        <v xml:space="preserve"> </v>
      </c>
      <c r="G218" s="5" t="str">
        <f>IF(INSC[[#This Row],[Dorsal]]&lt;&gt;0,IF(INSC[[#This Row],[Año]]&lt;= 1987,"V",VLOOKUP(INSC[[#This Row],[Año]],Categorias[[#All],[Año Desde]:[Años]],2,FALSE))," ")</f>
        <v xml:space="preserve"> </v>
      </c>
      <c r="H218" s="5" t="str">
        <f>IF(INSC[[#This Row],[Dorsal]]&lt;&gt;0,FAG[[#This Row],[CLUB]]," ")</f>
        <v xml:space="preserve"> </v>
      </c>
    </row>
    <row r="219" spans="2:8" x14ac:dyDescent="0.25">
      <c r="B219" s="4">
        <f>FAG[[#This Row],[DORSAL]]</f>
        <v>0</v>
      </c>
      <c r="C219" s="5" t="str">
        <f>IF(INSC[[#This Row],[Dorsal]]&lt;&gt;0,CONCATENATE(UPPER(MID(FAG[[#This Row],[NOMBRE]],1,1)),LOWER(RIGHT(FAG[[#This Row],[NOMBRE]],LEN(FAG[[#This Row],[NOMBRE]])-1)))," ")</f>
        <v xml:space="preserve"> </v>
      </c>
      <c r="D219" s="5" t="str">
        <f>IF(INSC[[#This Row],[Dorsal]]&lt;&gt;0,UPPER(FAG[[#This Row],[APELLIDOS]])," ")</f>
        <v xml:space="preserve"> </v>
      </c>
      <c r="E219" s="14" t="str">
        <f>IF(INSC[[#This Row],[Dorsal]]&lt;&gt;0,YEAR(FAG[[#This Row],[FECHA NACIMIENTO]])," ")</f>
        <v xml:space="preserve"> </v>
      </c>
      <c r="F219" s="5" t="str">
        <f>IF(INSC[[#This Row],[Dorsal]]&lt;&gt;0,IF(FAG[[#This Row],[GÉNERO]]="Hombre","M","F")," ")</f>
        <v xml:space="preserve"> </v>
      </c>
      <c r="G219" s="5" t="str">
        <f>IF(INSC[[#This Row],[Dorsal]]&lt;&gt;0,IF(INSC[[#This Row],[Año]]&lt;= 1987,"V",VLOOKUP(INSC[[#This Row],[Año]],Categorias[[#All],[Año Desde]:[Años]],2,FALSE))," ")</f>
        <v xml:space="preserve"> </v>
      </c>
      <c r="H219" s="5" t="str">
        <f>IF(INSC[[#This Row],[Dorsal]]&lt;&gt;0,FAG[[#This Row],[CLUB]]," ")</f>
        <v xml:space="preserve"> </v>
      </c>
    </row>
    <row r="220" spans="2:8" x14ac:dyDescent="0.25">
      <c r="B220" s="4">
        <f>FAG[[#This Row],[DORSAL]]</f>
        <v>0</v>
      </c>
      <c r="C220" s="5" t="str">
        <f>IF(INSC[[#This Row],[Dorsal]]&lt;&gt;0,CONCATENATE(UPPER(MID(FAG[[#This Row],[NOMBRE]],1,1)),LOWER(RIGHT(FAG[[#This Row],[NOMBRE]],LEN(FAG[[#This Row],[NOMBRE]])-1)))," ")</f>
        <v xml:space="preserve"> </v>
      </c>
      <c r="D220" s="5" t="str">
        <f>IF(INSC[[#This Row],[Dorsal]]&lt;&gt;0,UPPER(FAG[[#This Row],[APELLIDOS]])," ")</f>
        <v xml:space="preserve"> </v>
      </c>
      <c r="E220" s="14" t="str">
        <f>IF(INSC[[#This Row],[Dorsal]]&lt;&gt;0,YEAR(FAG[[#This Row],[FECHA NACIMIENTO]])," ")</f>
        <v xml:space="preserve"> </v>
      </c>
      <c r="F220" s="5" t="str">
        <f>IF(INSC[[#This Row],[Dorsal]]&lt;&gt;0,IF(FAG[[#This Row],[GÉNERO]]="Hombre","M","F")," ")</f>
        <v xml:space="preserve"> </v>
      </c>
      <c r="G220" s="5" t="str">
        <f>IF(INSC[[#This Row],[Dorsal]]&lt;&gt;0,IF(INSC[[#This Row],[Año]]&lt;= 1987,"V",VLOOKUP(INSC[[#This Row],[Año]],Categorias[[#All],[Año Desde]:[Años]],2,FALSE))," ")</f>
        <v xml:space="preserve"> </v>
      </c>
      <c r="H220" s="5" t="str">
        <f>IF(INSC[[#This Row],[Dorsal]]&lt;&gt;0,FAG[[#This Row],[CLUB]]," ")</f>
        <v xml:space="preserve"> </v>
      </c>
    </row>
    <row r="221" spans="2:8" x14ac:dyDescent="0.25">
      <c r="B221" s="4">
        <f>FAG[[#This Row],[DORSAL]]</f>
        <v>0</v>
      </c>
      <c r="C221" s="5" t="str">
        <f>IF(INSC[[#This Row],[Dorsal]]&lt;&gt;0,CONCATENATE(UPPER(MID(FAG[[#This Row],[NOMBRE]],1,1)),LOWER(RIGHT(FAG[[#This Row],[NOMBRE]],LEN(FAG[[#This Row],[NOMBRE]])-1)))," ")</f>
        <v xml:space="preserve"> </v>
      </c>
      <c r="D221" s="5" t="str">
        <f>IF(INSC[[#This Row],[Dorsal]]&lt;&gt;0,UPPER(FAG[[#This Row],[APELLIDOS]])," ")</f>
        <v xml:space="preserve"> </v>
      </c>
      <c r="E221" s="14" t="str">
        <f>IF(INSC[[#This Row],[Dorsal]]&lt;&gt;0,YEAR(FAG[[#This Row],[FECHA NACIMIENTO]])," ")</f>
        <v xml:space="preserve"> </v>
      </c>
      <c r="F221" s="5" t="str">
        <f>IF(INSC[[#This Row],[Dorsal]]&lt;&gt;0,IF(FAG[[#This Row],[GÉNERO]]="Hombre","M","F")," ")</f>
        <v xml:space="preserve"> </v>
      </c>
      <c r="G221" s="5" t="str">
        <f>IF(INSC[[#This Row],[Dorsal]]&lt;&gt;0,IF(INSC[[#This Row],[Año]]&lt;= 1987,"V",VLOOKUP(INSC[[#This Row],[Año]],Categorias[[#All],[Año Desde]:[Años]],2,FALSE))," ")</f>
        <v xml:space="preserve"> </v>
      </c>
      <c r="H221" s="5" t="str">
        <f>IF(INSC[[#This Row],[Dorsal]]&lt;&gt;0,FAG[[#This Row],[CLUB]]," ")</f>
        <v xml:space="preserve"> </v>
      </c>
    </row>
    <row r="222" spans="2:8" x14ac:dyDescent="0.25">
      <c r="B222" s="4">
        <f>FAG[[#This Row],[DORSAL]]</f>
        <v>0</v>
      </c>
      <c r="C222" s="5" t="str">
        <f>IF(INSC[[#This Row],[Dorsal]]&lt;&gt;0,CONCATENATE(UPPER(MID(FAG[[#This Row],[NOMBRE]],1,1)),LOWER(RIGHT(FAG[[#This Row],[NOMBRE]],LEN(FAG[[#This Row],[NOMBRE]])-1)))," ")</f>
        <v xml:space="preserve"> </v>
      </c>
      <c r="D222" s="5" t="str">
        <f>IF(INSC[[#This Row],[Dorsal]]&lt;&gt;0,UPPER(FAG[[#This Row],[APELLIDOS]])," ")</f>
        <v xml:space="preserve"> </v>
      </c>
      <c r="E222" s="14" t="str">
        <f>IF(INSC[[#This Row],[Dorsal]]&lt;&gt;0,YEAR(FAG[[#This Row],[FECHA NACIMIENTO]])," ")</f>
        <v xml:space="preserve"> </v>
      </c>
      <c r="F222" s="5" t="str">
        <f>IF(INSC[[#This Row],[Dorsal]]&lt;&gt;0,IF(FAG[[#This Row],[GÉNERO]]="Hombre","M","F")," ")</f>
        <v xml:space="preserve"> </v>
      </c>
      <c r="G222" s="5" t="str">
        <f>IF(INSC[[#This Row],[Dorsal]]&lt;&gt;0,IF(INSC[[#This Row],[Año]]&lt;= 1987,"V",VLOOKUP(INSC[[#This Row],[Año]],Categorias[[#All],[Año Desde]:[Años]],2,FALSE))," ")</f>
        <v xml:space="preserve"> </v>
      </c>
      <c r="H222" s="5" t="str">
        <f>IF(INSC[[#This Row],[Dorsal]]&lt;&gt;0,FAG[[#This Row],[CLUB]]," ")</f>
        <v xml:space="preserve"> </v>
      </c>
    </row>
    <row r="223" spans="2:8" x14ac:dyDescent="0.25">
      <c r="B223" s="4">
        <f>FAG[[#This Row],[DORSAL]]</f>
        <v>0</v>
      </c>
      <c r="C223" s="5" t="str">
        <f>IF(INSC[[#This Row],[Dorsal]]&lt;&gt;0,CONCATENATE(UPPER(MID(FAG[[#This Row],[NOMBRE]],1,1)),LOWER(RIGHT(FAG[[#This Row],[NOMBRE]],LEN(FAG[[#This Row],[NOMBRE]])-1)))," ")</f>
        <v xml:space="preserve"> </v>
      </c>
      <c r="D223" s="5" t="str">
        <f>IF(INSC[[#This Row],[Dorsal]]&lt;&gt;0,UPPER(FAG[[#This Row],[APELLIDOS]])," ")</f>
        <v xml:space="preserve"> </v>
      </c>
      <c r="E223" s="14" t="str">
        <f>IF(INSC[[#This Row],[Dorsal]]&lt;&gt;0,YEAR(FAG[[#This Row],[FECHA NACIMIENTO]])," ")</f>
        <v xml:space="preserve"> </v>
      </c>
      <c r="F223" s="5" t="str">
        <f>IF(INSC[[#This Row],[Dorsal]]&lt;&gt;0,IF(FAG[[#This Row],[GÉNERO]]="Hombre","M","F")," ")</f>
        <v xml:space="preserve"> </v>
      </c>
      <c r="G223" s="5" t="str">
        <f>IF(INSC[[#This Row],[Dorsal]]&lt;&gt;0,IF(INSC[[#This Row],[Año]]&lt;= 1987,"V",VLOOKUP(INSC[[#This Row],[Año]],Categorias[[#All],[Año Desde]:[Años]],2,FALSE))," ")</f>
        <v xml:space="preserve"> </v>
      </c>
      <c r="H223" s="5" t="str">
        <f>IF(INSC[[#This Row],[Dorsal]]&lt;&gt;0,FAG[[#This Row],[CLUB]]," ")</f>
        <v xml:space="preserve"> </v>
      </c>
    </row>
    <row r="224" spans="2:8" x14ac:dyDescent="0.25">
      <c r="B224" s="4">
        <f>FAG[[#This Row],[DORSAL]]</f>
        <v>0</v>
      </c>
      <c r="C224" s="5" t="str">
        <f>IF(INSC[[#This Row],[Dorsal]]&lt;&gt;0,CONCATENATE(UPPER(MID(FAG[[#This Row],[NOMBRE]],1,1)),LOWER(RIGHT(FAG[[#This Row],[NOMBRE]],LEN(FAG[[#This Row],[NOMBRE]])-1)))," ")</f>
        <v xml:space="preserve"> </v>
      </c>
      <c r="D224" s="5" t="str">
        <f>IF(INSC[[#This Row],[Dorsal]]&lt;&gt;0,UPPER(FAG[[#This Row],[APELLIDOS]])," ")</f>
        <v xml:space="preserve"> </v>
      </c>
      <c r="E224" s="14" t="str">
        <f>IF(INSC[[#This Row],[Dorsal]]&lt;&gt;0,YEAR(FAG[[#This Row],[FECHA NACIMIENTO]])," ")</f>
        <v xml:space="preserve"> </v>
      </c>
      <c r="F224" s="5" t="str">
        <f>IF(INSC[[#This Row],[Dorsal]]&lt;&gt;0,IF(FAG[[#This Row],[GÉNERO]]="Hombre","M","F")," ")</f>
        <v xml:space="preserve"> </v>
      </c>
      <c r="G224" s="5" t="str">
        <f>IF(INSC[[#This Row],[Dorsal]]&lt;&gt;0,IF(INSC[[#This Row],[Año]]&lt;= 1987,"V",VLOOKUP(INSC[[#This Row],[Año]],Categorias[[#All],[Año Desde]:[Años]],2,FALSE))," ")</f>
        <v xml:space="preserve"> </v>
      </c>
      <c r="H224" s="5" t="str">
        <f>IF(INSC[[#This Row],[Dorsal]]&lt;&gt;0,FAG[[#This Row],[CLUB]]," ")</f>
        <v xml:space="preserve"> </v>
      </c>
    </row>
    <row r="225" spans="2:8" x14ac:dyDescent="0.25">
      <c r="B225" s="4">
        <f>FAG[[#This Row],[DORSAL]]</f>
        <v>0</v>
      </c>
      <c r="C225" s="5" t="str">
        <f>IF(INSC[[#This Row],[Dorsal]]&lt;&gt;0,CONCATENATE(UPPER(MID(FAG[[#This Row],[NOMBRE]],1,1)),LOWER(RIGHT(FAG[[#This Row],[NOMBRE]],LEN(FAG[[#This Row],[NOMBRE]])-1)))," ")</f>
        <v xml:space="preserve"> </v>
      </c>
      <c r="D225" s="5" t="str">
        <f>IF(INSC[[#This Row],[Dorsal]]&lt;&gt;0,UPPER(FAG[[#This Row],[APELLIDOS]])," ")</f>
        <v xml:space="preserve"> </v>
      </c>
      <c r="E225" s="14" t="str">
        <f>IF(INSC[[#This Row],[Dorsal]]&lt;&gt;0,YEAR(FAG[[#This Row],[FECHA NACIMIENTO]])," ")</f>
        <v xml:space="preserve"> </v>
      </c>
      <c r="F225" s="5" t="str">
        <f>IF(INSC[[#This Row],[Dorsal]]&lt;&gt;0,IF(FAG[[#This Row],[GÉNERO]]="Hombre","M","F")," ")</f>
        <v xml:space="preserve"> </v>
      </c>
      <c r="G225" s="5" t="str">
        <f>IF(INSC[[#This Row],[Dorsal]]&lt;&gt;0,IF(INSC[[#This Row],[Año]]&lt;= 1987,"V",VLOOKUP(INSC[[#This Row],[Año]],Categorias[[#All],[Año Desde]:[Años]],2,FALSE))," ")</f>
        <v xml:space="preserve"> </v>
      </c>
      <c r="H225" s="5" t="str">
        <f>IF(INSC[[#This Row],[Dorsal]]&lt;&gt;0,FAG[[#This Row],[CLUB]]," ")</f>
        <v xml:space="preserve"> </v>
      </c>
    </row>
    <row r="226" spans="2:8" x14ac:dyDescent="0.25">
      <c r="B226" s="4">
        <f>FAG[[#This Row],[DORSAL]]</f>
        <v>0</v>
      </c>
      <c r="C226" s="5" t="str">
        <f>IF(INSC[[#This Row],[Dorsal]]&lt;&gt;0,CONCATENATE(UPPER(MID(FAG[[#This Row],[NOMBRE]],1,1)),LOWER(RIGHT(FAG[[#This Row],[NOMBRE]],LEN(FAG[[#This Row],[NOMBRE]])-1)))," ")</f>
        <v xml:space="preserve"> </v>
      </c>
      <c r="D226" s="5" t="str">
        <f>IF(INSC[[#This Row],[Dorsal]]&lt;&gt;0,UPPER(FAG[[#This Row],[APELLIDOS]])," ")</f>
        <v xml:space="preserve"> </v>
      </c>
      <c r="E226" s="14" t="str">
        <f>IF(INSC[[#This Row],[Dorsal]]&lt;&gt;0,YEAR(FAG[[#This Row],[FECHA NACIMIENTO]])," ")</f>
        <v xml:space="preserve"> </v>
      </c>
      <c r="F226" s="5" t="str">
        <f>IF(INSC[[#This Row],[Dorsal]]&lt;&gt;0,IF(FAG[[#This Row],[GÉNERO]]="Hombre","M","F")," ")</f>
        <v xml:space="preserve"> </v>
      </c>
      <c r="G226" s="5" t="str">
        <f>IF(INSC[[#This Row],[Dorsal]]&lt;&gt;0,IF(INSC[[#This Row],[Año]]&lt;= 1987,"V",VLOOKUP(INSC[[#This Row],[Año]],Categorias[[#All],[Año Desde]:[Años]],2,FALSE))," ")</f>
        <v xml:space="preserve"> </v>
      </c>
      <c r="H226" s="5" t="str">
        <f>IF(INSC[[#This Row],[Dorsal]]&lt;&gt;0,FAG[[#This Row],[CLUB]]," ")</f>
        <v xml:space="preserve"> </v>
      </c>
    </row>
    <row r="227" spans="2:8" x14ac:dyDescent="0.25">
      <c r="B227" s="4">
        <f>FAG[[#This Row],[DORSAL]]</f>
        <v>0</v>
      </c>
      <c r="C227" s="5" t="str">
        <f>IF(INSC[[#This Row],[Dorsal]]&lt;&gt;0,CONCATENATE(UPPER(MID(FAG[[#This Row],[NOMBRE]],1,1)),LOWER(RIGHT(FAG[[#This Row],[NOMBRE]],LEN(FAG[[#This Row],[NOMBRE]])-1)))," ")</f>
        <v xml:space="preserve"> </v>
      </c>
      <c r="D227" s="5" t="str">
        <f>IF(INSC[[#This Row],[Dorsal]]&lt;&gt;0,UPPER(FAG[[#This Row],[APELLIDOS]])," ")</f>
        <v xml:space="preserve"> </v>
      </c>
      <c r="E227" s="14" t="str">
        <f>IF(INSC[[#This Row],[Dorsal]]&lt;&gt;0,YEAR(FAG[[#This Row],[FECHA NACIMIENTO]])," ")</f>
        <v xml:space="preserve"> </v>
      </c>
      <c r="F227" s="5" t="str">
        <f>IF(INSC[[#This Row],[Dorsal]]&lt;&gt;0,IF(FAG[[#This Row],[GÉNERO]]="Hombre","M","F")," ")</f>
        <v xml:space="preserve"> </v>
      </c>
      <c r="G227" s="5" t="str">
        <f>IF(INSC[[#This Row],[Dorsal]]&lt;&gt;0,IF(INSC[[#This Row],[Año]]&lt;= 1987,"V",VLOOKUP(INSC[[#This Row],[Año]],Categorias[[#All],[Año Desde]:[Años]],2,FALSE))," ")</f>
        <v xml:space="preserve"> </v>
      </c>
      <c r="H227" s="5" t="str">
        <f>IF(INSC[[#This Row],[Dorsal]]&lt;&gt;0,FAG[[#This Row],[CLUB]]," ")</f>
        <v xml:space="preserve"> </v>
      </c>
    </row>
    <row r="228" spans="2:8" x14ac:dyDescent="0.25">
      <c r="B228" s="4">
        <f>FAG[[#This Row],[DORSAL]]</f>
        <v>0</v>
      </c>
      <c r="C228" s="5" t="str">
        <f>IF(INSC[[#This Row],[Dorsal]]&lt;&gt;0,CONCATENATE(UPPER(MID(FAG[[#This Row],[NOMBRE]],1,1)),LOWER(RIGHT(FAG[[#This Row],[NOMBRE]],LEN(FAG[[#This Row],[NOMBRE]])-1)))," ")</f>
        <v xml:space="preserve"> </v>
      </c>
      <c r="D228" s="5" t="str">
        <f>IF(INSC[[#This Row],[Dorsal]]&lt;&gt;0,UPPER(FAG[[#This Row],[APELLIDOS]])," ")</f>
        <v xml:space="preserve"> </v>
      </c>
      <c r="E228" s="14" t="str">
        <f>IF(INSC[[#This Row],[Dorsal]]&lt;&gt;0,YEAR(FAG[[#This Row],[FECHA NACIMIENTO]])," ")</f>
        <v xml:space="preserve"> </v>
      </c>
      <c r="F228" s="5" t="str">
        <f>IF(INSC[[#This Row],[Dorsal]]&lt;&gt;0,IF(FAG[[#This Row],[GÉNERO]]="Hombre","M","F")," ")</f>
        <v xml:space="preserve"> </v>
      </c>
      <c r="G228" s="5" t="str">
        <f>IF(INSC[[#This Row],[Dorsal]]&lt;&gt;0,IF(INSC[[#This Row],[Año]]&lt;= 1987,"V",VLOOKUP(INSC[[#This Row],[Año]],Categorias[[#All],[Año Desde]:[Años]],2,FALSE))," ")</f>
        <v xml:space="preserve"> </v>
      </c>
      <c r="H228" s="5" t="str">
        <f>IF(INSC[[#This Row],[Dorsal]]&lt;&gt;0,FAG[[#This Row],[CLUB]]," ")</f>
        <v xml:space="preserve"> </v>
      </c>
    </row>
    <row r="229" spans="2:8" x14ac:dyDescent="0.25">
      <c r="B229" s="4">
        <f>FAG[[#This Row],[DORSAL]]</f>
        <v>0</v>
      </c>
      <c r="C229" s="5" t="str">
        <f>IF(INSC[[#This Row],[Dorsal]]&lt;&gt;0,CONCATENATE(UPPER(MID(FAG[[#This Row],[NOMBRE]],1,1)),LOWER(RIGHT(FAG[[#This Row],[NOMBRE]],LEN(FAG[[#This Row],[NOMBRE]])-1)))," ")</f>
        <v xml:space="preserve"> </v>
      </c>
      <c r="D229" s="5" t="str">
        <f>IF(INSC[[#This Row],[Dorsal]]&lt;&gt;0,UPPER(FAG[[#This Row],[APELLIDOS]])," ")</f>
        <v xml:space="preserve"> </v>
      </c>
      <c r="E229" s="14" t="str">
        <f>IF(INSC[[#This Row],[Dorsal]]&lt;&gt;0,YEAR(FAG[[#This Row],[FECHA NACIMIENTO]])," ")</f>
        <v xml:space="preserve"> </v>
      </c>
      <c r="F229" s="5" t="str">
        <f>IF(INSC[[#This Row],[Dorsal]]&lt;&gt;0,IF(FAG[[#This Row],[GÉNERO]]="Hombre","M","F")," ")</f>
        <v xml:space="preserve"> </v>
      </c>
      <c r="G229" s="5" t="str">
        <f>IF(INSC[[#This Row],[Dorsal]]&lt;&gt;0,IF(INSC[[#This Row],[Año]]&lt;= 1987,"V",VLOOKUP(INSC[[#This Row],[Año]],Categorias[[#All],[Año Desde]:[Años]],2,FALSE))," ")</f>
        <v xml:space="preserve"> </v>
      </c>
      <c r="H229" s="5" t="str">
        <f>IF(INSC[[#This Row],[Dorsal]]&lt;&gt;0,FAG[[#This Row],[CLUB]]," ")</f>
        <v xml:space="preserve"> </v>
      </c>
    </row>
    <row r="230" spans="2:8" x14ac:dyDescent="0.25">
      <c r="B230" s="4">
        <f>FAG[[#This Row],[DORSAL]]</f>
        <v>0</v>
      </c>
      <c r="C230" s="5" t="str">
        <f>IF(INSC[[#This Row],[Dorsal]]&lt;&gt;0,CONCATENATE(UPPER(MID(FAG[[#This Row],[NOMBRE]],1,1)),LOWER(RIGHT(FAG[[#This Row],[NOMBRE]],LEN(FAG[[#This Row],[NOMBRE]])-1)))," ")</f>
        <v xml:space="preserve"> </v>
      </c>
      <c r="D230" s="5" t="str">
        <f>IF(INSC[[#This Row],[Dorsal]]&lt;&gt;0,UPPER(FAG[[#This Row],[APELLIDOS]])," ")</f>
        <v xml:space="preserve"> </v>
      </c>
      <c r="E230" s="14" t="str">
        <f>IF(INSC[[#This Row],[Dorsal]]&lt;&gt;0,YEAR(FAG[[#This Row],[FECHA NACIMIENTO]])," ")</f>
        <v xml:space="preserve"> </v>
      </c>
      <c r="F230" s="5" t="str">
        <f>IF(INSC[[#This Row],[Dorsal]]&lt;&gt;0,IF(FAG[[#This Row],[GÉNERO]]="Hombre","M","F")," ")</f>
        <v xml:space="preserve"> </v>
      </c>
      <c r="G230" s="5" t="str">
        <f>IF(INSC[[#This Row],[Dorsal]]&lt;&gt;0,IF(INSC[[#This Row],[Año]]&lt;= 1987,"V",VLOOKUP(INSC[[#This Row],[Año]],Categorias[[#All],[Año Desde]:[Años]],2,FALSE))," ")</f>
        <v xml:space="preserve"> </v>
      </c>
      <c r="H230" s="5" t="str">
        <f>IF(INSC[[#This Row],[Dorsal]]&lt;&gt;0,FAG[[#This Row],[CLUB]]," ")</f>
        <v xml:space="preserve"> </v>
      </c>
    </row>
    <row r="231" spans="2:8" x14ac:dyDescent="0.25">
      <c r="B231" s="4">
        <f>FAG[[#This Row],[DORSAL]]</f>
        <v>0</v>
      </c>
      <c r="C231" s="5" t="str">
        <f>IF(INSC[[#This Row],[Dorsal]]&lt;&gt;0,CONCATENATE(UPPER(MID(FAG[[#This Row],[NOMBRE]],1,1)),LOWER(RIGHT(FAG[[#This Row],[NOMBRE]],LEN(FAG[[#This Row],[NOMBRE]])-1)))," ")</f>
        <v xml:space="preserve"> </v>
      </c>
      <c r="D231" s="5" t="str">
        <f>IF(INSC[[#This Row],[Dorsal]]&lt;&gt;0,UPPER(FAG[[#This Row],[APELLIDOS]])," ")</f>
        <v xml:space="preserve"> </v>
      </c>
      <c r="E231" s="14" t="str">
        <f>IF(INSC[[#This Row],[Dorsal]]&lt;&gt;0,YEAR(FAG[[#This Row],[FECHA NACIMIENTO]])," ")</f>
        <v xml:space="preserve"> </v>
      </c>
      <c r="F231" s="5" t="str">
        <f>IF(INSC[[#This Row],[Dorsal]]&lt;&gt;0,IF(FAG[[#This Row],[GÉNERO]]="Hombre","M","F")," ")</f>
        <v xml:space="preserve"> </v>
      </c>
      <c r="G231" s="5" t="str">
        <f>IF(INSC[[#This Row],[Dorsal]]&lt;&gt;0,IF(INSC[[#This Row],[Año]]&lt;= 1987,"V",VLOOKUP(INSC[[#This Row],[Año]],Categorias[[#All],[Año Desde]:[Años]],2,FALSE))," ")</f>
        <v xml:space="preserve"> </v>
      </c>
      <c r="H231" s="5" t="str">
        <f>IF(INSC[[#This Row],[Dorsal]]&lt;&gt;0,FAG[[#This Row],[CLUB]]," ")</f>
        <v xml:space="preserve"> </v>
      </c>
    </row>
    <row r="232" spans="2:8" x14ac:dyDescent="0.25">
      <c r="B232" s="4">
        <f>FAG[[#This Row],[DORSAL]]</f>
        <v>0</v>
      </c>
      <c r="C232" s="5" t="str">
        <f>IF(INSC[[#This Row],[Dorsal]]&lt;&gt;0,CONCATENATE(UPPER(MID(FAG[[#This Row],[NOMBRE]],1,1)),LOWER(RIGHT(FAG[[#This Row],[NOMBRE]],LEN(FAG[[#This Row],[NOMBRE]])-1)))," ")</f>
        <v xml:space="preserve"> </v>
      </c>
      <c r="D232" s="5" t="str">
        <f>IF(INSC[[#This Row],[Dorsal]]&lt;&gt;0,UPPER(FAG[[#This Row],[APELLIDOS]])," ")</f>
        <v xml:space="preserve"> </v>
      </c>
      <c r="E232" s="14" t="str">
        <f>IF(INSC[[#This Row],[Dorsal]]&lt;&gt;0,YEAR(FAG[[#This Row],[FECHA NACIMIENTO]])," ")</f>
        <v xml:space="preserve"> </v>
      </c>
      <c r="F232" s="5" t="str">
        <f>IF(INSC[[#This Row],[Dorsal]]&lt;&gt;0,IF(FAG[[#This Row],[GÉNERO]]="Hombre","M","F")," ")</f>
        <v xml:space="preserve"> </v>
      </c>
      <c r="G232" s="5" t="str">
        <f>IF(INSC[[#This Row],[Dorsal]]&lt;&gt;0,IF(INSC[[#This Row],[Año]]&lt;= 1987,"V",VLOOKUP(INSC[[#This Row],[Año]],Categorias[[#All],[Año Desde]:[Años]],2,FALSE))," ")</f>
        <v xml:space="preserve"> </v>
      </c>
      <c r="H232" s="5" t="str">
        <f>IF(INSC[[#This Row],[Dorsal]]&lt;&gt;0,FAG[[#This Row],[CLUB]]," ")</f>
        <v xml:space="preserve"> </v>
      </c>
    </row>
    <row r="233" spans="2:8" x14ac:dyDescent="0.25">
      <c r="B233" s="4">
        <f>FAG[[#This Row],[DORSAL]]</f>
        <v>0</v>
      </c>
      <c r="C233" s="5" t="str">
        <f>IF(INSC[[#This Row],[Dorsal]]&lt;&gt;0,CONCATENATE(UPPER(MID(FAG[[#This Row],[NOMBRE]],1,1)),LOWER(RIGHT(FAG[[#This Row],[NOMBRE]],LEN(FAG[[#This Row],[NOMBRE]])-1)))," ")</f>
        <v xml:space="preserve"> </v>
      </c>
      <c r="D233" s="5" t="str">
        <f>IF(INSC[[#This Row],[Dorsal]]&lt;&gt;0,UPPER(FAG[[#This Row],[APELLIDOS]])," ")</f>
        <v xml:space="preserve"> </v>
      </c>
      <c r="E233" s="14" t="str">
        <f>IF(INSC[[#This Row],[Dorsal]]&lt;&gt;0,YEAR(FAG[[#This Row],[FECHA NACIMIENTO]])," ")</f>
        <v xml:space="preserve"> </v>
      </c>
      <c r="F233" s="5" t="str">
        <f>IF(INSC[[#This Row],[Dorsal]]&lt;&gt;0,IF(FAG[[#This Row],[GÉNERO]]="Hombre","M","F")," ")</f>
        <v xml:space="preserve"> </v>
      </c>
      <c r="G233" s="5" t="str">
        <f>IF(INSC[[#This Row],[Dorsal]]&lt;&gt;0,IF(INSC[[#This Row],[Año]]&lt;= 1987,"V",VLOOKUP(INSC[[#This Row],[Año]],Categorias[[#All],[Año Desde]:[Años]],2,FALSE))," ")</f>
        <v xml:space="preserve"> </v>
      </c>
      <c r="H233" s="5" t="str">
        <f>IF(INSC[[#This Row],[Dorsal]]&lt;&gt;0,FAG[[#This Row],[CLUB]]," ")</f>
        <v xml:space="preserve"> </v>
      </c>
    </row>
    <row r="234" spans="2:8" x14ac:dyDescent="0.25">
      <c r="B234" s="4">
        <f>FAG[[#This Row],[DORSAL]]</f>
        <v>0</v>
      </c>
      <c r="C234" s="5" t="str">
        <f>IF(INSC[[#This Row],[Dorsal]]&lt;&gt;0,CONCATENATE(UPPER(MID(FAG[[#This Row],[NOMBRE]],1,1)),LOWER(RIGHT(FAG[[#This Row],[NOMBRE]],LEN(FAG[[#This Row],[NOMBRE]])-1)))," ")</f>
        <v xml:space="preserve"> </v>
      </c>
      <c r="D234" s="5" t="str">
        <f>IF(INSC[[#This Row],[Dorsal]]&lt;&gt;0,UPPER(FAG[[#This Row],[APELLIDOS]])," ")</f>
        <v xml:space="preserve"> </v>
      </c>
      <c r="E234" s="14" t="str">
        <f>IF(INSC[[#This Row],[Dorsal]]&lt;&gt;0,YEAR(FAG[[#This Row],[FECHA NACIMIENTO]])," ")</f>
        <v xml:space="preserve"> </v>
      </c>
      <c r="F234" s="5" t="str">
        <f>IF(INSC[[#This Row],[Dorsal]]&lt;&gt;0,IF(FAG[[#This Row],[GÉNERO]]="Hombre","M","F")," ")</f>
        <v xml:space="preserve"> </v>
      </c>
      <c r="G234" s="5" t="str">
        <f>IF(INSC[[#This Row],[Dorsal]]&lt;&gt;0,IF(INSC[[#This Row],[Año]]&lt;= 1987,"V",VLOOKUP(INSC[[#This Row],[Año]],Categorias[[#All],[Año Desde]:[Años]],2,FALSE))," ")</f>
        <v xml:space="preserve"> </v>
      </c>
      <c r="H234" s="5" t="str">
        <f>IF(INSC[[#This Row],[Dorsal]]&lt;&gt;0,FAG[[#This Row],[CLUB]]," ")</f>
        <v xml:space="preserve"> </v>
      </c>
    </row>
    <row r="235" spans="2:8" x14ac:dyDescent="0.25">
      <c r="B235" s="4">
        <f>FAG[[#This Row],[DORSAL]]</f>
        <v>0</v>
      </c>
      <c r="C235" s="5" t="str">
        <f>IF(INSC[[#This Row],[Dorsal]]&lt;&gt;0,CONCATENATE(UPPER(MID(FAG[[#This Row],[NOMBRE]],1,1)),LOWER(RIGHT(FAG[[#This Row],[NOMBRE]],LEN(FAG[[#This Row],[NOMBRE]])-1)))," ")</f>
        <v xml:space="preserve"> </v>
      </c>
      <c r="D235" s="5" t="str">
        <f>IF(INSC[[#This Row],[Dorsal]]&lt;&gt;0,UPPER(FAG[[#This Row],[APELLIDOS]])," ")</f>
        <v xml:space="preserve"> </v>
      </c>
      <c r="E235" s="14" t="str">
        <f>IF(INSC[[#This Row],[Dorsal]]&lt;&gt;0,YEAR(FAG[[#This Row],[FECHA NACIMIENTO]])," ")</f>
        <v xml:space="preserve"> </v>
      </c>
      <c r="F235" s="5" t="str">
        <f>IF(INSC[[#This Row],[Dorsal]]&lt;&gt;0,IF(FAG[[#This Row],[GÉNERO]]="Hombre","M","F")," ")</f>
        <v xml:space="preserve"> </v>
      </c>
      <c r="G235" s="5" t="str">
        <f>IF(INSC[[#This Row],[Dorsal]]&lt;&gt;0,IF(INSC[[#This Row],[Año]]&lt;= 1987,"V",VLOOKUP(INSC[[#This Row],[Año]],Categorias[[#All],[Año Desde]:[Años]],2,FALSE))," ")</f>
        <v xml:space="preserve"> </v>
      </c>
      <c r="H235" s="5" t="str">
        <f>IF(INSC[[#This Row],[Dorsal]]&lt;&gt;0,FAG[[#This Row],[CLUB]]," ")</f>
        <v xml:space="preserve"> </v>
      </c>
    </row>
    <row r="236" spans="2:8" x14ac:dyDescent="0.25">
      <c r="B236" s="4">
        <f>FAG[[#This Row],[DORSAL]]</f>
        <v>0</v>
      </c>
      <c r="C236" s="5" t="str">
        <f>IF(INSC[[#This Row],[Dorsal]]&lt;&gt;0,CONCATENATE(UPPER(MID(FAG[[#This Row],[NOMBRE]],1,1)),LOWER(RIGHT(FAG[[#This Row],[NOMBRE]],LEN(FAG[[#This Row],[NOMBRE]])-1)))," ")</f>
        <v xml:space="preserve"> </v>
      </c>
      <c r="D236" s="5" t="str">
        <f>IF(INSC[[#This Row],[Dorsal]]&lt;&gt;0,UPPER(FAG[[#This Row],[APELLIDOS]])," ")</f>
        <v xml:space="preserve"> </v>
      </c>
      <c r="E236" s="14" t="str">
        <f>IF(INSC[[#This Row],[Dorsal]]&lt;&gt;0,YEAR(FAG[[#This Row],[FECHA NACIMIENTO]])," ")</f>
        <v xml:space="preserve"> </v>
      </c>
      <c r="F236" s="5" t="str">
        <f>IF(INSC[[#This Row],[Dorsal]]&lt;&gt;0,IF(FAG[[#This Row],[GÉNERO]]="Hombre","M","F")," ")</f>
        <v xml:space="preserve"> </v>
      </c>
      <c r="G236" s="5" t="str">
        <f>IF(INSC[[#This Row],[Dorsal]]&lt;&gt;0,IF(INSC[[#This Row],[Año]]&lt;= 1987,"V",VLOOKUP(INSC[[#This Row],[Año]],Categorias[[#All],[Año Desde]:[Años]],2,FALSE))," ")</f>
        <v xml:space="preserve"> </v>
      </c>
      <c r="H236" s="5" t="str">
        <f>IF(INSC[[#This Row],[Dorsal]]&lt;&gt;0,FAG[[#This Row],[CLUB]]," ")</f>
        <v xml:space="preserve"> </v>
      </c>
    </row>
    <row r="237" spans="2:8" x14ac:dyDescent="0.25">
      <c r="B237" s="4">
        <f>FAG[[#This Row],[DORSAL]]</f>
        <v>0</v>
      </c>
      <c r="C237" s="5" t="str">
        <f>IF(INSC[[#This Row],[Dorsal]]&lt;&gt;0,CONCATENATE(UPPER(MID(FAG[[#This Row],[NOMBRE]],1,1)),LOWER(RIGHT(FAG[[#This Row],[NOMBRE]],LEN(FAG[[#This Row],[NOMBRE]])-1)))," ")</f>
        <v xml:space="preserve"> </v>
      </c>
      <c r="D237" s="5" t="str">
        <f>IF(INSC[[#This Row],[Dorsal]]&lt;&gt;0,UPPER(FAG[[#This Row],[APELLIDOS]])," ")</f>
        <v xml:space="preserve"> </v>
      </c>
      <c r="E237" s="14" t="str">
        <f>IF(INSC[[#This Row],[Dorsal]]&lt;&gt;0,YEAR(FAG[[#This Row],[FECHA NACIMIENTO]])," ")</f>
        <v xml:space="preserve"> </v>
      </c>
      <c r="F237" s="5" t="str">
        <f>IF(INSC[[#This Row],[Dorsal]]&lt;&gt;0,IF(FAG[[#This Row],[GÉNERO]]="Hombre","M","F")," ")</f>
        <v xml:space="preserve"> </v>
      </c>
      <c r="G237" s="5" t="str">
        <f>IF(INSC[[#This Row],[Dorsal]]&lt;&gt;0,IF(INSC[[#This Row],[Año]]&lt;= 1987,"V",VLOOKUP(INSC[[#This Row],[Año]],Categorias[[#All],[Año Desde]:[Años]],2,FALSE))," ")</f>
        <v xml:space="preserve"> </v>
      </c>
      <c r="H237" s="5" t="str">
        <f>IF(INSC[[#This Row],[Dorsal]]&lt;&gt;0,FAG[[#This Row],[CLUB]]," ")</f>
        <v xml:space="preserve"> </v>
      </c>
    </row>
    <row r="238" spans="2:8" x14ac:dyDescent="0.25">
      <c r="B238" s="4">
        <f>FAG[[#This Row],[DORSAL]]</f>
        <v>0</v>
      </c>
      <c r="C238" s="5" t="str">
        <f>IF(INSC[[#This Row],[Dorsal]]&lt;&gt;0,CONCATENATE(UPPER(MID(FAG[[#This Row],[NOMBRE]],1,1)),LOWER(RIGHT(FAG[[#This Row],[NOMBRE]],LEN(FAG[[#This Row],[NOMBRE]])-1)))," ")</f>
        <v xml:space="preserve"> </v>
      </c>
      <c r="D238" s="5" t="str">
        <f>IF(INSC[[#This Row],[Dorsal]]&lt;&gt;0,UPPER(FAG[[#This Row],[APELLIDOS]])," ")</f>
        <v xml:space="preserve"> </v>
      </c>
      <c r="E238" s="14" t="str">
        <f>IF(INSC[[#This Row],[Dorsal]]&lt;&gt;0,YEAR(FAG[[#This Row],[FECHA NACIMIENTO]])," ")</f>
        <v xml:space="preserve"> </v>
      </c>
      <c r="F238" s="5" t="str">
        <f>IF(INSC[[#This Row],[Dorsal]]&lt;&gt;0,IF(FAG[[#This Row],[GÉNERO]]="Hombre","M","F")," ")</f>
        <v xml:space="preserve"> </v>
      </c>
      <c r="G238" s="5" t="str">
        <f>IF(INSC[[#This Row],[Dorsal]]&lt;&gt;0,IF(INSC[[#This Row],[Año]]&lt;= 1987,"V",VLOOKUP(INSC[[#This Row],[Año]],Categorias[[#All],[Año Desde]:[Años]],2,FALSE))," ")</f>
        <v xml:space="preserve"> </v>
      </c>
      <c r="H238" s="5" t="str">
        <f>IF(INSC[[#This Row],[Dorsal]]&lt;&gt;0,FAG[[#This Row],[CLUB]]," ")</f>
        <v xml:space="preserve"> </v>
      </c>
    </row>
    <row r="239" spans="2:8" x14ac:dyDescent="0.25">
      <c r="B239" s="4">
        <f>FAG[[#This Row],[DORSAL]]</f>
        <v>0</v>
      </c>
      <c r="C239" s="5" t="str">
        <f>IF(INSC[[#This Row],[Dorsal]]&lt;&gt;0,CONCATENATE(UPPER(MID(FAG[[#This Row],[NOMBRE]],1,1)),LOWER(RIGHT(FAG[[#This Row],[NOMBRE]],LEN(FAG[[#This Row],[NOMBRE]])-1)))," ")</f>
        <v xml:space="preserve"> </v>
      </c>
      <c r="D239" s="5" t="str">
        <f>IF(INSC[[#This Row],[Dorsal]]&lt;&gt;0,UPPER(FAG[[#This Row],[APELLIDOS]])," ")</f>
        <v xml:space="preserve"> </v>
      </c>
      <c r="E239" s="14" t="str">
        <f>IF(INSC[[#This Row],[Dorsal]]&lt;&gt;0,YEAR(FAG[[#This Row],[FECHA NACIMIENTO]])," ")</f>
        <v xml:space="preserve"> </v>
      </c>
      <c r="F239" s="5" t="str">
        <f>IF(INSC[[#This Row],[Dorsal]]&lt;&gt;0,IF(FAG[[#This Row],[GÉNERO]]="Hombre","M","F")," ")</f>
        <v xml:space="preserve"> </v>
      </c>
      <c r="G239" s="5" t="str">
        <f>IF(INSC[[#This Row],[Dorsal]]&lt;&gt;0,IF(INSC[[#This Row],[Año]]&lt;= 1987,"V",VLOOKUP(INSC[[#This Row],[Año]],Categorias[[#All],[Año Desde]:[Años]],2,FALSE))," ")</f>
        <v xml:space="preserve"> </v>
      </c>
      <c r="H239" s="5" t="str">
        <f>IF(INSC[[#This Row],[Dorsal]]&lt;&gt;0,FAG[[#This Row],[CLUB]]," ")</f>
        <v xml:space="preserve"> </v>
      </c>
    </row>
    <row r="240" spans="2:8" x14ac:dyDescent="0.25">
      <c r="B240" s="4">
        <f>FAG[[#This Row],[DORSAL]]</f>
        <v>0</v>
      </c>
      <c r="C240" s="5" t="str">
        <f>IF(INSC[[#This Row],[Dorsal]]&lt;&gt;0,CONCATENATE(UPPER(MID(FAG[[#This Row],[NOMBRE]],1,1)),LOWER(RIGHT(FAG[[#This Row],[NOMBRE]],LEN(FAG[[#This Row],[NOMBRE]])-1)))," ")</f>
        <v xml:space="preserve"> </v>
      </c>
      <c r="D240" s="5" t="str">
        <f>IF(INSC[[#This Row],[Dorsal]]&lt;&gt;0,UPPER(FAG[[#This Row],[APELLIDOS]])," ")</f>
        <v xml:space="preserve"> </v>
      </c>
      <c r="E240" s="14" t="str">
        <f>IF(INSC[[#This Row],[Dorsal]]&lt;&gt;0,YEAR(FAG[[#This Row],[FECHA NACIMIENTO]])," ")</f>
        <v xml:space="preserve"> </v>
      </c>
      <c r="F240" s="5" t="str">
        <f>IF(INSC[[#This Row],[Dorsal]]&lt;&gt;0,IF(FAG[[#This Row],[GÉNERO]]="Hombre","M","F")," ")</f>
        <v xml:space="preserve"> </v>
      </c>
      <c r="G240" s="5" t="str">
        <f>IF(INSC[[#This Row],[Dorsal]]&lt;&gt;0,IF(INSC[[#This Row],[Año]]&lt;= 1987,"V",VLOOKUP(INSC[[#This Row],[Año]],Categorias[[#All],[Año Desde]:[Años]],2,FALSE))," ")</f>
        <v xml:space="preserve"> </v>
      </c>
      <c r="H240" s="5" t="str">
        <f>IF(INSC[[#This Row],[Dorsal]]&lt;&gt;0,FAG[[#This Row],[CLUB]]," ")</f>
        <v xml:space="preserve"> </v>
      </c>
    </row>
    <row r="241" spans="2:8" x14ac:dyDescent="0.25">
      <c r="B241" s="4">
        <f>FAG[[#This Row],[DORSAL]]</f>
        <v>0</v>
      </c>
      <c r="C241" s="5" t="str">
        <f>IF(INSC[[#This Row],[Dorsal]]&lt;&gt;0,CONCATENATE(UPPER(MID(FAG[[#This Row],[NOMBRE]],1,1)),LOWER(RIGHT(FAG[[#This Row],[NOMBRE]],LEN(FAG[[#This Row],[NOMBRE]])-1)))," ")</f>
        <v xml:space="preserve"> </v>
      </c>
      <c r="D241" s="5" t="str">
        <f>IF(INSC[[#This Row],[Dorsal]]&lt;&gt;0,UPPER(FAG[[#This Row],[APELLIDOS]])," ")</f>
        <v xml:space="preserve"> </v>
      </c>
      <c r="E241" s="14" t="str">
        <f>IF(INSC[[#This Row],[Dorsal]]&lt;&gt;0,YEAR(FAG[[#This Row],[FECHA NACIMIENTO]])," ")</f>
        <v xml:space="preserve"> </v>
      </c>
      <c r="F241" s="5" t="str">
        <f>IF(INSC[[#This Row],[Dorsal]]&lt;&gt;0,IF(FAG[[#This Row],[GÉNERO]]="Hombre","M","F")," ")</f>
        <v xml:space="preserve"> </v>
      </c>
      <c r="G241" s="5" t="str">
        <f>IF(INSC[[#This Row],[Dorsal]]&lt;&gt;0,IF(INSC[[#This Row],[Año]]&lt;= 1987,"V",VLOOKUP(INSC[[#This Row],[Año]],Categorias[[#All],[Año Desde]:[Años]],2,FALSE))," ")</f>
        <v xml:space="preserve"> </v>
      </c>
      <c r="H241" s="5" t="str">
        <f>IF(INSC[[#This Row],[Dorsal]]&lt;&gt;0,FAG[[#This Row],[CLUB]]," ")</f>
        <v xml:space="preserve"> </v>
      </c>
    </row>
    <row r="242" spans="2:8" x14ac:dyDescent="0.25">
      <c r="B242" s="4">
        <f>FAG[[#This Row],[DORSAL]]</f>
        <v>0</v>
      </c>
      <c r="C242" s="5" t="str">
        <f>IF(INSC[[#This Row],[Dorsal]]&lt;&gt;0,CONCATENATE(UPPER(MID(FAG[[#This Row],[NOMBRE]],1,1)),LOWER(RIGHT(FAG[[#This Row],[NOMBRE]],LEN(FAG[[#This Row],[NOMBRE]])-1)))," ")</f>
        <v xml:space="preserve"> </v>
      </c>
      <c r="D242" s="5" t="str">
        <f>IF(INSC[[#This Row],[Dorsal]]&lt;&gt;0,UPPER(FAG[[#This Row],[APELLIDOS]])," ")</f>
        <v xml:space="preserve"> </v>
      </c>
      <c r="E242" s="14" t="str">
        <f>IF(INSC[[#This Row],[Dorsal]]&lt;&gt;0,YEAR(FAG[[#This Row],[FECHA NACIMIENTO]])," ")</f>
        <v xml:space="preserve"> </v>
      </c>
      <c r="F242" s="5" t="str">
        <f>IF(INSC[[#This Row],[Dorsal]]&lt;&gt;0,IF(FAG[[#This Row],[GÉNERO]]="Hombre","M","F")," ")</f>
        <v xml:space="preserve"> </v>
      </c>
      <c r="G242" s="5" t="str">
        <f>IF(INSC[[#This Row],[Dorsal]]&lt;&gt;0,IF(INSC[[#This Row],[Año]]&lt;= 1987,"V",VLOOKUP(INSC[[#This Row],[Año]],Categorias[[#All],[Año Desde]:[Años]],2,FALSE))," ")</f>
        <v xml:space="preserve"> </v>
      </c>
      <c r="H242" s="5" t="str">
        <f>IF(INSC[[#This Row],[Dorsal]]&lt;&gt;0,FAG[[#This Row],[CLUB]]," ")</f>
        <v xml:space="preserve"> </v>
      </c>
    </row>
    <row r="243" spans="2:8" x14ac:dyDescent="0.25">
      <c r="B243" s="4">
        <f>FAG[[#This Row],[DORSAL]]</f>
        <v>0</v>
      </c>
      <c r="C243" s="5" t="str">
        <f>IF(INSC[[#This Row],[Dorsal]]&lt;&gt;0,CONCATENATE(UPPER(MID(FAG[[#This Row],[NOMBRE]],1,1)),LOWER(RIGHT(FAG[[#This Row],[NOMBRE]],LEN(FAG[[#This Row],[NOMBRE]])-1)))," ")</f>
        <v xml:space="preserve"> </v>
      </c>
      <c r="D243" s="5" t="str">
        <f>IF(INSC[[#This Row],[Dorsal]]&lt;&gt;0,UPPER(FAG[[#This Row],[APELLIDOS]])," ")</f>
        <v xml:space="preserve"> </v>
      </c>
      <c r="E243" s="14" t="str">
        <f>IF(INSC[[#This Row],[Dorsal]]&lt;&gt;0,YEAR(FAG[[#This Row],[FECHA NACIMIENTO]])," ")</f>
        <v xml:space="preserve"> </v>
      </c>
      <c r="F243" s="5" t="str">
        <f>IF(INSC[[#This Row],[Dorsal]]&lt;&gt;0,IF(FAG[[#This Row],[GÉNERO]]="Hombre","M","F")," ")</f>
        <v xml:space="preserve"> </v>
      </c>
      <c r="G243" s="5" t="str">
        <f>IF(INSC[[#This Row],[Dorsal]]&lt;&gt;0,IF(INSC[[#This Row],[Año]]&lt;= 1987,"V",VLOOKUP(INSC[[#This Row],[Año]],Categorias[[#All],[Año Desde]:[Años]],2,FALSE))," ")</f>
        <v xml:space="preserve"> </v>
      </c>
      <c r="H243" s="5" t="str">
        <f>IF(INSC[[#This Row],[Dorsal]]&lt;&gt;0,FAG[[#This Row],[CLUB]]," ")</f>
        <v xml:space="preserve"> </v>
      </c>
    </row>
    <row r="244" spans="2:8" x14ac:dyDescent="0.25">
      <c r="B244" s="4">
        <f>FAG[[#This Row],[DORSAL]]</f>
        <v>0</v>
      </c>
      <c r="C244" s="5" t="str">
        <f>IF(INSC[[#This Row],[Dorsal]]&lt;&gt;0,CONCATENATE(UPPER(MID(FAG[[#This Row],[NOMBRE]],1,1)),LOWER(RIGHT(FAG[[#This Row],[NOMBRE]],LEN(FAG[[#This Row],[NOMBRE]])-1)))," ")</f>
        <v xml:space="preserve"> </v>
      </c>
      <c r="D244" s="5" t="str">
        <f>IF(INSC[[#This Row],[Dorsal]]&lt;&gt;0,UPPER(FAG[[#This Row],[APELLIDOS]])," ")</f>
        <v xml:space="preserve"> </v>
      </c>
      <c r="E244" s="14" t="str">
        <f>IF(INSC[[#This Row],[Dorsal]]&lt;&gt;0,YEAR(FAG[[#This Row],[FECHA NACIMIENTO]])," ")</f>
        <v xml:space="preserve"> </v>
      </c>
      <c r="F244" s="5" t="str">
        <f>IF(INSC[[#This Row],[Dorsal]]&lt;&gt;0,IF(FAG[[#This Row],[GÉNERO]]="Hombre","M","F")," ")</f>
        <v xml:space="preserve"> </v>
      </c>
      <c r="G244" s="5" t="str">
        <f>IF(INSC[[#This Row],[Dorsal]]&lt;&gt;0,IF(INSC[[#This Row],[Año]]&lt;= 1987,"V",VLOOKUP(INSC[[#This Row],[Año]],Categorias[[#All],[Año Desde]:[Años]],2,FALSE))," ")</f>
        <v xml:space="preserve"> </v>
      </c>
      <c r="H244" s="5" t="str">
        <f>IF(INSC[[#This Row],[Dorsal]]&lt;&gt;0,FAG[[#This Row],[CLUB]]," ")</f>
        <v xml:space="preserve"> </v>
      </c>
    </row>
    <row r="245" spans="2:8" x14ac:dyDescent="0.25">
      <c r="B245" s="4">
        <f>FAG[[#This Row],[DORSAL]]</f>
        <v>0</v>
      </c>
      <c r="C245" s="5" t="str">
        <f>IF(INSC[[#This Row],[Dorsal]]&lt;&gt;0,CONCATENATE(UPPER(MID(FAG[[#This Row],[NOMBRE]],1,1)),LOWER(RIGHT(FAG[[#This Row],[NOMBRE]],LEN(FAG[[#This Row],[NOMBRE]])-1)))," ")</f>
        <v xml:space="preserve"> </v>
      </c>
      <c r="D245" s="5" t="str">
        <f>IF(INSC[[#This Row],[Dorsal]]&lt;&gt;0,UPPER(FAG[[#This Row],[APELLIDOS]])," ")</f>
        <v xml:space="preserve"> </v>
      </c>
      <c r="E245" s="14" t="str">
        <f>IF(INSC[[#This Row],[Dorsal]]&lt;&gt;0,YEAR(FAG[[#This Row],[FECHA NACIMIENTO]])," ")</f>
        <v xml:space="preserve"> </v>
      </c>
      <c r="F245" s="5" t="str">
        <f>IF(INSC[[#This Row],[Dorsal]]&lt;&gt;0,IF(FAG[[#This Row],[GÉNERO]]="Hombre","M","F")," ")</f>
        <v xml:space="preserve"> </v>
      </c>
      <c r="G245" s="5" t="str">
        <f>IF(INSC[[#This Row],[Dorsal]]&lt;&gt;0,IF(INSC[[#This Row],[Año]]&lt;= 1987,"V",VLOOKUP(INSC[[#This Row],[Año]],Categorias[[#All],[Año Desde]:[Años]],2,FALSE))," ")</f>
        <v xml:space="preserve"> </v>
      </c>
      <c r="H245" s="5" t="str">
        <f>IF(INSC[[#This Row],[Dorsal]]&lt;&gt;0,FAG[[#This Row],[CLUB]]," ")</f>
        <v xml:space="preserve"> </v>
      </c>
    </row>
    <row r="246" spans="2:8" x14ac:dyDescent="0.25">
      <c r="B246" s="4">
        <f>FAG[[#This Row],[DORSAL]]</f>
        <v>0</v>
      </c>
      <c r="C246" s="5" t="str">
        <f>IF(INSC[[#This Row],[Dorsal]]&lt;&gt;0,CONCATENATE(UPPER(MID(FAG[[#This Row],[NOMBRE]],1,1)),LOWER(RIGHT(FAG[[#This Row],[NOMBRE]],LEN(FAG[[#This Row],[NOMBRE]])-1)))," ")</f>
        <v xml:space="preserve"> </v>
      </c>
      <c r="D246" s="5" t="str">
        <f>IF(INSC[[#This Row],[Dorsal]]&lt;&gt;0,UPPER(FAG[[#This Row],[APELLIDOS]])," ")</f>
        <v xml:space="preserve"> </v>
      </c>
      <c r="E246" s="14" t="str">
        <f>IF(INSC[[#This Row],[Dorsal]]&lt;&gt;0,YEAR(FAG[[#This Row],[FECHA NACIMIENTO]])," ")</f>
        <v xml:space="preserve"> </v>
      </c>
      <c r="F246" s="5" t="str">
        <f>IF(INSC[[#This Row],[Dorsal]]&lt;&gt;0,IF(FAG[[#This Row],[GÉNERO]]="Hombre","M","F")," ")</f>
        <v xml:space="preserve"> </v>
      </c>
      <c r="G246" s="5" t="str">
        <f>IF(INSC[[#This Row],[Dorsal]]&lt;&gt;0,IF(INSC[[#This Row],[Año]]&lt;= 1987,"V",VLOOKUP(INSC[[#This Row],[Año]],Categorias[[#All],[Año Desde]:[Años]],2,FALSE))," ")</f>
        <v xml:space="preserve"> </v>
      </c>
      <c r="H246" s="5" t="str">
        <f>IF(INSC[[#This Row],[Dorsal]]&lt;&gt;0,FAG[[#This Row],[CLUB]]," ")</f>
        <v xml:space="preserve"> </v>
      </c>
    </row>
    <row r="247" spans="2:8" x14ac:dyDescent="0.25">
      <c r="B247" s="4">
        <f>FAG[[#This Row],[DORSAL]]</f>
        <v>0</v>
      </c>
      <c r="C247" s="5" t="str">
        <f>IF(INSC[[#This Row],[Dorsal]]&lt;&gt;0,CONCATENATE(UPPER(MID(FAG[[#This Row],[NOMBRE]],1,1)),LOWER(RIGHT(FAG[[#This Row],[NOMBRE]],LEN(FAG[[#This Row],[NOMBRE]])-1)))," ")</f>
        <v xml:space="preserve"> </v>
      </c>
      <c r="D247" s="5" t="str">
        <f>IF(INSC[[#This Row],[Dorsal]]&lt;&gt;0,UPPER(FAG[[#This Row],[APELLIDOS]])," ")</f>
        <v xml:space="preserve"> </v>
      </c>
      <c r="E247" s="14" t="str">
        <f>IF(INSC[[#This Row],[Dorsal]]&lt;&gt;0,YEAR(FAG[[#This Row],[FECHA NACIMIENTO]])," ")</f>
        <v xml:space="preserve"> </v>
      </c>
      <c r="F247" s="5" t="str">
        <f>IF(INSC[[#This Row],[Dorsal]]&lt;&gt;0,IF(FAG[[#This Row],[GÉNERO]]="Hombre","M","F")," ")</f>
        <v xml:space="preserve"> </v>
      </c>
      <c r="G247" s="5" t="str">
        <f>IF(INSC[[#This Row],[Dorsal]]&lt;&gt;0,IF(INSC[[#This Row],[Año]]&lt;= 1987,"V",VLOOKUP(INSC[[#This Row],[Año]],Categorias[[#All],[Año Desde]:[Años]],2,FALSE))," ")</f>
        <v xml:space="preserve"> </v>
      </c>
      <c r="H247" s="5" t="str">
        <f>IF(INSC[[#This Row],[Dorsal]]&lt;&gt;0,FAG[[#This Row],[CLUB]]," ")</f>
        <v xml:space="preserve"> </v>
      </c>
    </row>
    <row r="248" spans="2:8" x14ac:dyDescent="0.25">
      <c r="B248" s="4">
        <f>FAG[[#This Row],[DORSAL]]</f>
        <v>0</v>
      </c>
      <c r="C248" s="5" t="str">
        <f>IF(INSC[[#This Row],[Dorsal]]&lt;&gt;0,CONCATENATE(UPPER(MID(FAG[[#This Row],[NOMBRE]],1,1)),LOWER(RIGHT(FAG[[#This Row],[NOMBRE]],LEN(FAG[[#This Row],[NOMBRE]])-1)))," ")</f>
        <v xml:space="preserve"> </v>
      </c>
      <c r="D248" s="5" t="str">
        <f>IF(INSC[[#This Row],[Dorsal]]&lt;&gt;0,UPPER(FAG[[#This Row],[APELLIDOS]])," ")</f>
        <v xml:space="preserve"> </v>
      </c>
      <c r="E248" s="14" t="str">
        <f>IF(INSC[[#This Row],[Dorsal]]&lt;&gt;0,YEAR(FAG[[#This Row],[FECHA NACIMIENTO]])," ")</f>
        <v xml:space="preserve"> </v>
      </c>
      <c r="F248" s="5" t="str">
        <f>IF(INSC[[#This Row],[Dorsal]]&lt;&gt;0,IF(FAG[[#This Row],[GÉNERO]]="Hombre","M","F")," ")</f>
        <v xml:space="preserve"> </v>
      </c>
      <c r="G248" s="5" t="str">
        <f>IF(INSC[[#This Row],[Dorsal]]&lt;&gt;0,IF(INSC[[#This Row],[Año]]&lt;= 1987,"V",VLOOKUP(INSC[[#This Row],[Año]],Categorias[[#All],[Año Desde]:[Años]],2,FALSE))," ")</f>
        <v xml:space="preserve"> </v>
      </c>
      <c r="H248" s="5" t="str">
        <f>IF(INSC[[#This Row],[Dorsal]]&lt;&gt;0,FAG[[#This Row],[CLUB]]," ")</f>
        <v xml:space="preserve"> </v>
      </c>
    </row>
    <row r="249" spans="2:8" x14ac:dyDescent="0.25">
      <c r="B249" s="4">
        <f>FAG[[#This Row],[DORSAL]]</f>
        <v>0</v>
      </c>
      <c r="C249" s="5" t="str">
        <f>IF(INSC[[#This Row],[Dorsal]]&lt;&gt;0,CONCATENATE(UPPER(MID(FAG[[#This Row],[NOMBRE]],1,1)),LOWER(RIGHT(FAG[[#This Row],[NOMBRE]],LEN(FAG[[#This Row],[NOMBRE]])-1)))," ")</f>
        <v xml:space="preserve"> </v>
      </c>
      <c r="D249" s="5" t="str">
        <f>IF(INSC[[#This Row],[Dorsal]]&lt;&gt;0,UPPER(FAG[[#This Row],[APELLIDOS]])," ")</f>
        <v xml:space="preserve"> </v>
      </c>
      <c r="E249" s="14" t="str">
        <f>IF(INSC[[#This Row],[Dorsal]]&lt;&gt;0,YEAR(FAG[[#This Row],[FECHA NACIMIENTO]])," ")</f>
        <v xml:space="preserve"> </v>
      </c>
      <c r="F249" s="5" t="str">
        <f>IF(INSC[[#This Row],[Dorsal]]&lt;&gt;0,IF(FAG[[#This Row],[GÉNERO]]="Hombre","M","F")," ")</f>
        <v xml:space="preserve"> </v>
      </c>
      <c r="G249" s="5" t="str">
        <f>IF(INSC[[#This Row],[Dorsal]]&lt;&gt;0,IF(INSC[[#This Row],[Año]]&lt;= 1987,"V",VLOOKUP(INSC[[#This Row],[Año]],Categorias[[#All],[Año Desde]:[Años]],2,FALSE))," ")</f>
        <v xml:space="preserve"> </v>
      </c>
      <c r="H249" s="5" t="str">
        <f>IF(INSC[[#This Row],[Dorsal]]&lt;&gt;0,FAG[[#This Row],[CLUB]]," ")</f>
        <v xml:space="preserve"> </v>
      </c>
    </row>
    <row r="250" spans="2:8" x14ac:dyDescent="0.25">
      <c r="B250" s="4">
        <f>FAG[[#This Row],[DORSAL]]</f>
        <v>0</v>
      </c>
      <c r="C250" s="5" t="str">
        <f>IF(INSC[[#This Row],[Dorsal]]&lt;&gt;0,CONCATENATE(UPPER(MID(FAG[[#This Row],[NOMBRE]],1,1)),LOWER(RIGHT(FAG[[#This Row],[NOMBRE]],LEN(FAG[[#This Row],[NOMBRE]])-1)))," ")</f>
        <v xml:space="preserve"> </v>
      </c>
      <c r="D250" s="5" t="str">
        <f>IF(INSC[[#This Row],[Dorsal]]&lt;&gt;0,UPPER(FAG[[#This Row],[APELLIDOS]])," ")</f>
        <v xml:space="preserve"> </v>
      </c>
      <c r="E250" s="14" t="str">
        <f>IF(INSC[[#This Row],[Dorsal]]&lt;&gt;0,YEAR(FAG[[#This Row],[FECHA NACIMIENTO]])," ")</f>
        <v xml:space="preserve"> </v>
      </c>
      <c r="F250" s="5" t="str">
        <f>IF(INSC[[#This Row],[Dorsal]]&lt;&gt;0,IF(FAG[[#This Row],[GÉNERO]]="Hombre","M","F")," ")</f>
        <v xml:space="preserve"> </v>
      </c>
      <c r="G250" s="5" t="str">
        <f>IF(INSC[[#This Row],[Dorsal]]&lt;&gt;0,IF(INSC[[#This Row],[Año]]&lt;= 1987,"V",VLOOKUP(INSC[[#This Row],[Año]],Categorias[[#All],[Año Desde]:[Años]],2,FALSE))," ")</f>
        <v xml:space="preserve"> </v>
      </c>
      <c r="H250" s="5" t="str">
        <f>IF(INSC[[#This Row],[Dorsal]]&lt;&gt;0,FAG[[#This Row],[CLUB]]," ")</f>
        <v xml:space="preserve"> </v>
      </c>
    </row>
  </sheetData>
  <pageMargins left="0.17" right="0.2" top="0.17" bottom="0.18" header="0.17" footer="0.17"/>
  <pageSetup paperSize="9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39997558519241921"/>
  </sheetPr>
  <dimension ref="B2:H166"/>
  <sheetViews>
    <sheetView topLeftCell="A148" workbookViewId="0">
      <selection activeCell="B2" sqref="B2"/>
    </sheetView>
  </sheetViews>
  <sheetFormatPr baseColWidth="10" defaultRowHeight="15" x14ac:dyDescent="0.25"/>
  <cols>
    <col min="2" max="2" width="15.42578125" customWidth="1"/>
    <col min="3" max="3" width="16" customWidth="1"/>
    <col min="4" max="4" width="30.140625" customWidth="1"/>
    <col min="6" max="6" width="9.140625" customWidth="1"/>
    <col min="7" max="7" width="11.42578125" customWidth="1"/>
    <col min="8" max="8" width="40.28515625" customWidth="1"/>
  </cols>
  <sheetData>
    <row r="2" spans="2:8" x14ac:dyDescent="0.25">
      <c r="B2" s="15" t="s">
        <v>20</v>
      </c>
      <c r="C2" s="15" t="s">
        <v>21</v>
      </c>
      <c r="D2" s="15" t="s">
        <v>22</v>
      </c>
      <c r="E2" s="15" t="s">
        <v>24</v>
      </c>
      <c r="F2" s="15" t="s">
        <v>23</v>
      </c>
      <c r="G2" s="15" t="s">
        <v>2</v>
      </c>
      <c r="H2" s="15" t="s">
        <v>25</v>
      </c>
    </row>
    <row r="3" spans="2:8" x14ac:dyDescent="0.25">
      <c r="B3">
        <v>0</v>
      </c>
      <c r="C3" t="s">
        <v>163</v>
      </c>
      <c r="D3" t="s">
        <v>163</v>
      </c>
      <c r="E3" t="s">
        <v>163</v>
      </c>
      <c r="F3" s="40" t="s">
        <v>163</v>
      </c>
      <c r="G3" t="s">
        <v>163</v>
      </c>
      <c r="H3" t="s">
        <v>163</v>
      </c>
    </row>
    <row r="4" spans="2:8" x14ac:dyDescent="0.25">
      <c r="B4">
        <v>1</v>
      </c>
      <c r="C4" t="s">
        <v>97</v>
      </c>
      <c r="D4" t="s">
        <v>80</v>
      </c>
      <c r="E4" t="s">
        <v>137</v>
      </c>
      <c r="F4" s="40">
        <v>1963</v>
      </c>
      <c r="G4" t="s">
        <v>4</v>
      </c>
      <c r="H4" t="s">
        <v>253</v>
      </c>
    </row>
    <row r="5" spans="2:8" x14ac:dyDescent="0.25">
      <c r="B5">
        <v>2</v>
      </c>
      <c r="C5" t="s">
        <v>77</v>
      </c>
      <c r="D5" t="s">
        <v>147</v>
      </c>
      <c r="E5" t="s">
        <v>137</v>
      </c>
      <c r="F5" s="40">
        <v>1998</v>
      </c>
      <c r="G5" t="s">
        <v>6</v>
      </c>
      <c r="H5" t="s">
        <v>220</v>
      </c>
    </row>
    <row r="6" spans="2:8" x14ac:dyDescent="0.25">
      <c r="B6">
        <v>3</v>
      </c>
      <c r="C6" t="s">
        <v>83</v>
      </c>
      <c r="D6" t="s">
        <v>152</v>
      </c>
      <c r="E6" t="s">
        <v>137</v>
      </c>
      <c r="F6" s="40">
        <v>2003</v>
      </c>
      <c r="G6" t="s">
        <v>6</v>
      </c>
      <c r="H6" t="s">
        <v>221</v>
      </c>
    </row>
    <row r="7" spans="2:8" x14ac:dyDescent="0.25">
      <c r="B7">
        <v>4</v>
      </c>
      <c r="C7" t="s">
        <v>121</v>
      </c>
      <c r="D7" t="s">
        <v>172</v>
      </c>
      <c r="E7" t="s">
        <v>137</v>
      </c>
      <c r="F7" s="40">
        <v>1994</v>
      </c>
      <c r="G7" t="s">
        <v>6</v>
      </c>
      <c r="H7" t="s">
        <v>123</v>
      </c>
    </row>
    <row r="8" spans="2:8" x14ac:dyDescent="0.25">
      <c r="B8">
        <v>5</v>
      </c>
      <c r="C8" t="s">
        <v>107</v>
      </c>
      <c r="D8" t="s">
        <v>164</v>
      </c>
      <c r="E8" t="s">
        <v>139</v>
      </c>
      <c r="F8" s="40">
        <v>1971</v>
      </c>
      <c r="G8" t="s">
        <v>4</v>
      </c>
      <c r="H8" t="s">
        <v>53</v>
      </c>
    </row>
    <row r="9" spans="2:8" x14ac:dyDescent="0.25">
      <c r="B9">
        <v>6</v>
      </c>
      <c r="C9" t="s">
        <v>222</v>
      </c>
      <c r="D9" t="s">
        <v>454</v>
      </c>
      <c r="E9" t="s">
        <v>139</v>
      </c>
      <c r="F9" s="40">
        <v>2009</v>
      </c>
      <c r="G9" t="s">
        <v>12</v>
      </c>
      <c r="H9" t="s">
        <v>432</v>
      </c>
    </row>
    <row r="10" spans="2:8" x14ac:dyDescent="0.25">
      <c r="B10">
        <v>7</v>
      </c>
      <c r="C10" t="s">
        <v>85</v>
      </c>
      <c r="D10" t="s">
        <v>154</v>
      </c>
      <c r="E10" t="s">
        <v>137</v>
      </c>
      <c r="F10" s="40">
        <v>1993</v>
      </c>
      <c r="G10" t="s">
        <v>6</v>
      </c>
      <c r="H10" t="s">
        <v>253</v>
      </c>
    </row>
    <row r="11" spans="2:8" x14ac:dyDescent="0.25">
      <c r="B11">
        <v>8</v>
      </c>
      <c r="C11" t="s">
        <v>59</v>
      </c>
      <c r="D11" t="s">
        <v>455</v>
      </c>
      <c r="E11" t="s">
        <v>137</v>
      </c>
      <c r="F11" s="40">
        <v>2002</v>
      </c>
      <c r="G11" t="s">
        <v>6</v>
      </c>
      <c r="H11" t="s">
        <v>253</v>
      </c>
    </row>
    <row r="12" spans="2:8" x14ac:dyDescent="0.25">
      <c r="B12">
        <v>9</v>
      </c>
      <c r="C12" t="s">
        <v>67</v>
      </c>
      <c r="D12" t="s">
        <v>456</v>
      </c>
      <c r="E12" t="s">
        <v>137</v>
      </c>
      <c r="F12" s="40">
        <v>1965</v>
      </c>
      <c r="G12" t="s">
        <v>4</v>
      </c>
      <c r="H12" t="s">
        <v>253</v>
      </c>
    </row>
    <row r="13" spans="2:8" x14ac:dyDescent="0.25">
      <c r="B13">
        <v>10</v>
      </c>
      <c r="C13" t="s">
        <v>377</v>
      </c>
      <c r="D13" t="s">
        <v>76</v>
      </c>
      <c r="E13" t="s">
        <v>137</v>
      </c>
      <c r="F13" s="40">
        <v>1959</v>
      </c>
      <c r="G13" t="s">
        <v>4</v>
      </c>
      <c r="H13" t="s">
        <v>58</v>
      </c>
    </row>
    <row r="14" spans="2:8" x14ac:dyDescent="0.25">
      <c r="B14">
        <v>11</v>
      </c>
      <c r="C14" t="s">
        <v>226</v>
      </c>
      <c r="D14" t="s">
        <v>457</v>
      </c>
      <c r="E14" t="s">
        <v>137</v>
      </c>
      <c r="F14" s="40">
        <v>1967</v>
      </c>
      <c r="G14" t="s">
        <v>4</v>
      </c>
      <c r="H14" t="s">
        <v>253</v>
      </c>
    </row>
    <row r="15" spans="2:8" x14ac:dyDescent="0.25">
      <c r="B15">
        <v>12</v>
      </c>
      <c r="C15" t="s">
        <v>227</v>
      </c>
      <c r="D15" t="s">
        <v>458</v>
      </c>
      <c r="E15" t="s">
        <v>137</v>
      </c>
      <c r="F15" s="40">
        <v>1978</v>
      </c>
      <c r="G15" t="s">
        <v>4</v>
      </c>
      <c r="H15" t="s">
        <v>53</v>
      </c>
    </row>
    <row r="16" spans="2:8" x14ac:dyDescent="0.25">
      <c r="B16">
        <v>13</v>
      </c>
      <c r="C16" t="s">
        <v>68</v>
      </c>
      <c r="D16" t="s">
        <v>459</v>
      </c>
      <c r="E16" t="s">
        <v>139</v>
      </c>
      <c r="F16" s="40">
        <v>2000</v>
      </c>
      <c r="G16" t="s">
        <v>6</v>
      </c>
      <c r="H16" t="s">
        <v>253</v>
      </c>
    </row>
    <row r="17" spans="2:8" x14ac:dyDescent="0.25">
      <c r="B17">
        <v>14</v>
      </c>
      <c r="C17" t="s">
        <v>67</v>
      </c>
      <c r="D17" t="s">
        <v>99</v>
      </c>
      <c r="E17" t="s">
        <v>137</v>
      </c>
      <c r="F17" s="40">
        <v>1952</v>
      </c>
      <c r="G17" t="s">
        <v>4</v>
      </c>
      <c r="H17" t="s">
        <v>253</v>
      </c>
    </row>
    <row r="18" spans="2:8" x14ac:dyDescent="0.25">
      <c r="B18">
        <v>15</v>
      </c>
      <c r="C18" t="s">
        <v>75</v>
      </c>
      <c r="D18" t="s">
        <v>120</v>
      </c>
      <c r="E18" t="s">
        <v>137</v>
      </c>
      <c r="F18" s="40">
        <v>1992</v>
      </c>
      <c r="G18" t="s">
        <v>6</v>
      </c>
      <c r="H18" t="s">
        <v>53</v>
      </c>
    </row>
    <row r="19" spans="2:8" x14ac:dyDescent="0.25">
      <c r="B19">
        <v>16</v>
      </c>
      <c r="C19" t="s">
        <v>81</v>
      </c>
      <c r="D19" t="s">
        <v>162</v>
      </c>
      <c r="E19" t="s">
        <v>137</v>
      </c>
      <c r="F19" s="40">
        <v>1954</v>
      </c>
      <c r="G19" t="s">
        <v>4</v>
      </c>
      <c r="H19" t="s">
        <v>253</v>
      </c>
    </row>
    <row r="20" spans="2:8" x14ac:dyDescent="0.25">
      <c r="B20">
        <v>17</v>
      </c>
      <c r="C20" t="s">
        <v>59</v>
      </c>
      <c r="D20" t="s">
        <v>142</v>
      </c>
      <c r="E20" t="s">
        <v>137</v>
      </c>
      <c r="F20" s="40">
        <v>2005</v>
      </c>
      <c r="G20" t="s">
        <v>8</v>
      </c>
      <c r="H20" t="s">
        <v>451</v>
      </c>
    </row>
    <row r="21" spans="2:8" x14ac:dyDescent="0.25">
      <c r="B21">
        <v>18</v>
      </c>
      <c r="C21" t="s">
        <v>383</v>
      </c>
      <c r="D21" t="s">
        <v>460</v>
      </c>
      <c r="E21" t="s">
        <v>137</v>
      </c>
      <c r="F21" s="40">
        <v>2009</v>
      </c>
      <c r="G21" t="s">
        <v>12</v>
      </c>
      <c r="H21" t="s">
        <v>221</v>
      </c>
    </row>
    <row r="22" spans="2:8" x14ac:dyDescent="0.25">
      <c r="B22">
        <v>19</v>
      </c>
      <c r="C22" t="s">
        <v>112</v>
      </c>
      <c r="D22" t="s">
        <v>461</v>
      </c>
      <c r="E22" t="s">
        <v>137</v>
      </c>
      <c r="F22" s="40">
        <v>2009</v>
      </c>
      <c r="G22" t="s">
        <v>12</v>
      </c>
      <c r="H22" t="s">
        <v>231</v>
      </c>
    </row>
    <row r="23" spans="2:8" x14ac:dyDescent="0.25">
      <c r="B23">
        <v>20</v>
      </c>
      <c r="C23" t="s">
        <v>232</v>
      </c>
      <c r="D23" t="s">
        <v>462</v>
      </c>
      <c r="E23" t="s">
        <v>137</v>
      </c>
      <c r="F23" s="40">
        <v>1905</v>
      </c>
      <c r="G23" t="s">
        <v>4</v>
      </c>
      <c r="H23" t="s">
        <v>253</v>
      </c>
    </row>
    <row r="24" spans="2:8" x14ac:dyDescent="0.25">
      <c r="B24">
        <v>21</v>
      </c>
      <c r="C24" t="s">
        <v>135</v>
      </c>
      <c r="D24" t="s">
        <v>136</v>
      </c>
      <c r="E24" t="s">
        <v>137</v>
      </c>
      <c r="F24" s="40">
        <v>2004</v>
      </c>
      <c r="G24" t="s">
        <v>8</v>
      </c>
      <c r="H24" t="s">
        <v>53</v>
      </c>
    </row>
    <row r="25" spans="2:8" x14ac:dyDescent="0.25">
      <c r="B25">
        <v>22</v>
      </c>
      <c r="C25" t="s">
        <v>234</v>
      </c>
      <c r="D25" t="s">
        <v>463</v>
      </c>
      <c r="E25" t="s">
        <v>137</v>
      </c>
      <c r="F25" s="40">
        <v>2009</v>
      </c>
      <c r="G25" t="s">
        <v>12</v>
      </c>
      <c r="H25" t="s">
        <v>53</v>
      </c>
    </row>
    <row r="26" spans="2:8" x14ac:dyDescent="0.25">
      <c r="B26">
        <v>23</v>
      </c>
      <c r="C26" t="s">
        <v>86</v>
      </c>
      <c r="D26" t="s">
        <v>160</v>
      </c>
      <c r="E26" t="s">
        <v>137</v>
      </c>
      <c r="F26" s="40">
        <v>2007</v>
      </c>
      <c r="G26" t="s">
        <v>10</v>
      </c>
      <c r="H26" t="s">
        <v>253</v>
      </c>
    </row>
    <row r="27" spans="2:8" x14ac:dyDescent="0.25">
      <c r="B27">
        <v>24</v>
      </c>
      <c r="C27" t="s">
        <v>236</v>
      </c>
      <c r="D27" t="s">
        <v>464</v>
      </c>
      <c r="E27" t="s">
        <v>139</v>
      </c>
      <c r="F27" s="40">
        <v>2007</v>
      </c>
      <c r="G27" t="s">
        <v>10</v>
      </c>
      <c r="H27" t="s">
        <v>433</v>
      </c>
    </row>
    <row r="28" spans="2:8" x14ac:dyDescent="0.25">
      <c r="B28">
        <v>25</v>
      </c>
      <c r="C28" t="s">
        <v>238</v>
      </c>
      <c r="D28" t="s">
        <v>465</v>
      </c>
      <c r="E28" t="s">
        <v>139</v>
      </c>
      <c r="F28" s="40">
        <v>2004</v>
      </c>
      <c r="G28" t="s">
        <v>8</v>
      </c>
      <c r="H28" t="s">
        <v>53</v>
      </c>
    </row>
    <row r="29" spans="2:8" x14ac:dyDescent="0.25">
      <c r="B29">
        <v>26</v>
      </c>
      <c r="C29" t="s">
        <v>240</v>
      </c>
      <c r="D29" t="s">
        <v>466</v>
      </c>
      <c r="E29" t="s">
        <v>139</v>
      </c>
      <c r="F29" s="40">
        <v>2005</v>
      </c>
      <c r="G29" t="s">
        <v>8</v>
      </c>
      <c r="H29" t="s">
        <v>53</v>
      </c>
    </row>
    <row r="30" spans="2:8" x14ac:dyDescent="0.25">
      <c r="B30">
        <v>27</v>
      </c>
      <c r="C30" t="s">
        <v>242</v>
      </c>
      <c r="D30" t="s">
        <v>467</v>
      </c>
      <c r="E30" t="s">
        <v>137</v>
      </c>
      <c r="F30" s="40">
        <v>2004</v>
      </c>
      <c r="G30" t="s">
        <v>8</v>
      </c>
      <c r="H30" t="s">
        <v>244</v>
      </c>
    </row>
    <row r="31" spans="2:8" x14ac:dyDescent="0.25">
      <c r="B31">
        <v>28</v>
      </c>
      <c r="C31" t="s">
        <v>245</v>
      </c>
      <c r="D31" t="s">
        <v>468</v>
      </c>
      <c r="E31" t="s">
        <v>137</v>
      </c>
      <c r="F31" s="40">
        <v>2004</v>
      </c>
      <c r="G31" t="s">
        <v>8</v>
      </c>
      <c r="H31" t="s">
        <v>53</v>
      </c>
    </row>
    <row r="32" spans="2:8" x14ac:dyDescent="0.25">
      <c r="B32">
        <v>29</v>
      </c>
      <c r="C32" t="s">
        <v>247</v>
      </c>
      <c r="D32" t="s">
        <v>469</v>
      </c>
      <c r="E32" t="s">
        <v>137</v>
      </c>
      <c r="F32" s="40">
        <v>2005</v>
      </c>
      <c r="G32" t="s">
        <v>8</v>
      </c>
      <c r="H32" t="s">
        <v>53</v>
      </c>
    </row>
    <row r="33" spans="2:8" x14ac:dyDescent="0.25">
      <c r="B33">
        <v>30</v>
      </c>
      <c r="C33" t="s">
        <v>130</v>
      </c>
      <c r="D33" t="s">
        <v>166</v>
      </c>
      <c r="E33" t="s">
        <v>137</v>
      </c>
      <c r="F33" s="40">
        <v>2007</v>
      </c>
      <c r="G33" t="s">
        <v>10</v>
      </c>
      <c r="H33" t="s">
        <v>132</v>
      </c>
    </row>
    <row r="34" spans="2:8" x14ac:dyDescent="0.25">
      <c r="B34">
        <v>31</v>
      </c>
      <c r="C34" t="s">
        <v>134</v>
      </c>
      <c r="D34" t="s">
        <v>166</v>
      </c>
      <c r="E34" t="s">
        <v>139</v>
      </c>
      <c r="F34" s="40">
        <v>2008</v>
      </c>
      <c r="G34" t="s">
        <v>12</v>
      </c>
      <c r="H34" t="s">
        <v>132</v>
      </c>
    </row>
    <row r="35" spans="2:8" x14ac:dyDescent="0.25">
      <c r="B35">
        <v>32</v>
      </c>
      <c r="C35" t="s">
        <v>249</v>
      </c>
      <c r="D35" t="s">
        <v>470</v>
      </c>
      <c r="E35" t="s">
        <v>139</v>
      </c>
      <c r="F35" s="40">
        <v>2007</v>
      </c>
      <c r="G35" t="s">
        <v>10</v>
      </c>
      <c r="H35" t="s">
        <v>53</v>
      </c>
    </row>
    <row r="36" spans="2:8" x14ac:dyDescent="0.25">
      <c r="B36">
        <v>33</v>
      </c>
      <c r="C36" t="s">
        <v>251</v>
      </c>
      <c r="D36" t="s">
        <v>471</v>
      </c>
      <c r="E36" t="s">
        <v>139</v>
      </c>
      <c r="F36" s="40">
        <v>2008</v>
      </c>
      <c r="G36" t="s">
        <v>12</v>
      </c>
      <c r="H36" t="s">
        <v>253</v>
      </c>
    </row>
    <row r="37" spans="2:8" x14ac:dyDescent="0.25">
      <c r="B37">
        <v>34</v>
      </c>
      <c r="C37" t="s">
        <v>60</v>
      </c>
      <c r="D37" t="s">
        <v>472</v>
      </c>
      <c r="E37" t="s">
        <v>137</v>
      </c>
      <c r="F37" s="40">
        <v>2009</v>
      </c>
      <c r="G37" t="s">
        <v>12</v>
      </c>
      <c r="H37" t="s">
        <v>253</v>
      </c>
    </row>
    <row r="38" spans="2:8" x14ac:dyDescent="0.25">
      <c r="B38">
        <v>35</v>
      </c>
      <c r="C38" t="s">
        <v>97</v>
      </c>
      <c r="D38" t="s">
        <v>473</v>
      </c>
      <c r="E38" t="s">
        <v>137</v>
      </c>
      <c r="F38" s="40">
        <v>2009</v>
      </c>
      <c r="G38" t="s">
        <v>12</v>
      </c>
      <c r="H38" t="s">
        <v>253</v>
      </c>
    </row>
    <row r="39" spans="2:8" x14ac:dyDescent="0.25">
      <c r="B39">
        <v>36</v>
      </c>
      <c r="C39" t="s">
        <v>255</v>
      </c>
      <c r="D39" t="s">
        <v>474</v>
      </c>
      <c r="E39" t="s">
        <v>137</v>
      </c>
      <c r="F39" s="40">
        <v>2009</v>
      </c>
      <c r="G39" t="s">
        <v>12</v>
      </c>
      <c r="H39" t="s">
        <v>253</v>
      </c>
    </row>
    <row r="40" spans="2:8" x14ac:dyDescent="0.25">
      <c r="B40">
        <v>37</v>
      </c>
      <c r="C40" t="s">
        <v>257</v>
      </c>
      <c r="D40" t="s">
        <v>475</v>
      </c>
      <c r="E40" t="s">
        <v>137</v>
      </c>
      <c r="F40" s="40">
        <v>2009</v>
      </c>
      <c r="G40" t="s">
        <v>12</v>
      </c>
      <c r="H40" t="s">
        <v>253</v>
      </c>
    </row>
    <row r="41" spans="2:8" x14ac:dyDescent="0.25">
      <c r="B41">
        <v>38</v>
      </c>
      <c r="C41" t="s">
        <v>259</v>
      </c>
      <c r="D41" t="s">
        <v>476</v>
      </c>
      <c r="E41" t="s">
        <v>139</v>
      </c>
      <c r="F41" s="40">
        <v>2007</v>
      </c>
      <c r="G41" t="s">
        <v>10</v>
      </c>
      <c r="H41" t="s">
        <v>253</v>
      </c>
    </row>
    <row r="42" spans="2:8" x14ac:dyDescent="0.25">
      <c r="B42">
        <v>39</v>
      </c>
      <c r="C42" t="s">
        <v>107</v>
      </c>
      <c r="D42" t="s">
        <v>177</v>
      </c>
      <c r="E42" t="s">
        <v>139</v>
      </c>
      <c r="F42" s="40">
        <v>2006</v>
      </c>
      <c r="G42" t="s">
        <v>10</v>
      </c>
      <c r="H42" t="s">
        <v>253</v>
      </c>
    </row>
    <row r="43" spans="2:8" x14ac:dyDescent="0.25">
      <c r="B43">
        <v>40</v>
      </c>
      <c r="C43" t="s">
        <v>387</v>
      </c>
      <c r="D43" t="s">
        <v>261</v>
      </c>
      <c r="E43" t="s">
        <v>139</v>
      </c>
      <c r="F43" s="40">
        <v>2009</v>
      </c>
      <c r="G43" t="s">
        <v>12</v>
      </c>
      <c r="H43" t="s">
        <v>253</v>
      </c>
    </row>
    <row r="44" spans="2:8" x14ac:dyDescent="0.25">
      <c r="B44">
        <v>41</v>
      </c>
      <c r="C44" t="s">
        <v>117</v>
      </c>
      <c r="D44" t="s">
        <v>262</v>
      </c>
      <c r="E44" t="s">
        <v>137</v>
      </c>
      <c r="F44" s="40">
        <v>2009</v>
      </c>
      <c r="G44" t="s">
        <v>12</v>
      </c>
      <c r="H44" t="s">
        <v>434</v>
      </c>
    </row>
    <row r="45" spans="2:8" x14ac:dyDescent="0.25">
      <c r="B45">
        <v>42</v>
      </c>
      <c r="C45" t="s">
        <v>390</v>
      </c>
      <c r="D45" t="s">
        <v>263</v>
      </c>
      <c r="E45" t="s">
        <v>137</v>
      </c>
      <c r="F45" s="40">
        <v>2009</v>
      </c>
      <c r="G45" t="s">
        <v>12</v>
      </c>
      <c r="H45" t="s">
        <v>434</v>
      </c>
    </row>
    <row r="46" spans="2:8" x14ac:dyDescent="0.25">
      <c r="B46">
        <v>43</v>
      </c>
      <c r="C46" t="s">
        <v>264</v>
      </c>
      <c r="D46" t="s">
        <v>155</v>
      </c>
      <c r="E46" t="s">
        <v>137</v>
      </c>
      <c r="F46" s="40">
        <v>2006</v>
      </c>
      <c r="G46" t="s">
        <v>10</v>
      </c>
      <c r="H46" t="s">
        <v>435</v>
      </c>
    </row>
    <row r="47" spans="2:8" x14ac:dyDescent="0.25">
      <c r="B47">
        <v>44</v>
      </c>
      <c r="C47" t="s">
        <v>265</v>
      </c>
      <c r="D47" t="s">
        <v>477</v>
      </c>
      <c r="E47" t="s">
        <v>137</v>
      </c>
      <c r="F47" s="40">
        <v>1984</v>
      </c>
      <c r="G47" t="s">
        <v>4</v>
      </c>
      <c r="H47" t="s">
        <v>53</v>
      </c>
    </row>
    <row r="48" spans="2:8" x14ac:dyDescent="0.25">
      <c r="B48">
        <v>45</v>
      </c>
      <c r="C48" t="s">
        <v>478</v>
      </c>
      <c r="D48" t="s">
        <v>479</v>
      </c>
      <c r="E48" t="s">
        <v>137</v>
      </c>
      <c r="F48" s="40">
        <v>1959</v>
      </c>
      <c r="G48" t="s">
        <v>4</v>
      </c>
      <c r="H48" t="s">
        <v>53</v>
      </c>
    </row>
    <row r="49" spans="2:8" x14ac:dyDescent="0.25">
      <c r="B49">
        <v>46</v>
      </c>
      <c r="C49" t="s">
        <v>69</v>
      </c>
      <c r="D49" t="s">
        <v>480</v>
      </c>
      <c r="E49" t="s">
        <v>137</v>
      </c>
      <c r="F49" s="40">
        <v>1992</v>
      </c>
      <c r="G49" t="s">
        <v>6</v>
      </c>
      <c r="H49" t="s">
        <v>53</v>
      </c>
    </row>
    <row r="50" spans="2:8" x14ac:dyDescent="0.25">
      <c r="B50">
        <v>47</v>
      </c>
      <c r="C50" t="s">
        <v>68</v>
      </c>
      <c r="D50" t="s">
        <v>481</v>
      </c>
      <c r="E50" t="s">
        <v>139</v>
      </c>
      <c r="F50" s="40">
        <v>1992</v>
      </c>
      <c r="G50" t="s">
        <v>6</v>
      </c>
      <c r="H50" t="s">
        <v>53</v>
      </c>
    </row>
    <row r="51" spans="2:8" x14ac:dyDescent="0.25">
      <c r="B51">
        <v>48</v>
      </c>
      <c r="C51" t="s">
        <v>270</v>
      </c>
      <c r="D51" t="s">
        <v>482</v>
      </c>
      <c r="E51" t="s">
        <v>137</v>
      </c>
      <c r="F51" s="40">
        <v>1996</v>
      </c>
      <c r="G51" t="s">
        <v>6</v>
      </c>
      <c r="H51" t="s">
        <v>53</v>
      </c>
    </row>
    <row r="52" spans="2:8" x14ac:dyDescent="0.25">
      <c r="B52">
        <v>49</v>
      </c>
      <c r="C52" t="s">
        <v>176</v>
      </c>
      <c r="D52" t="s">
        <v>483</v>
      </c>
      <c r="E52" t="s">
        <v>139</v>
      </c>
      <c r="F52" s="40">
        <v>1981</v>
      </c>
      <c r="G52" t="s">
        <v>4</v>
      </c>
      <c r="H52" t="s">
        <v>231</v>
      </c>
    </row>
    <row r="53" spans="2:8" x14ac:dyDescent="0.25">
      <c r="B53">
        <v>50</v>
      </c>
      <c r="C53" t="s">
        <v>95</v>
      </c>
      <c r="D53" t="s">
        <v>484</v>
      </c>
      <c r="E53" t="s">
        <v>137</v>
      </c>
      <c r="F53" s="40">
        <v>1981</v>
      </c>
      <c r="G53" t="s">
        <v>4</v>
      </c>
      <c r="H53" t="s">
        <v>53</v>
      </c>
    </row>
    <row r="54" spans="2:8" x14ac:dyDescent="0.25">
      <c r="B54">
        <v>51</v>
      </c>
      <c r="C54" t="s">
        <v>103</v>
      </c>
      <c r="D54" t="s">
        <v>485</v>
      </c>
      <c r="E54" t="s">
        <v>137</v>
      </c>
      <c r="F54" s="40">
        <v>1999</v>
      </c>
      <c r="G54" t="s">
        <v>6</v>
      </c>
      <c r="H54" t="s">
        <v>53</v>
      </c>
    </row>
    <row r="55" spans="2:8" x14ac:dyDescent="0.25">
      <c r="B55">
        <v>52</v>
      </c>
      <c r="C55" t="s">
        <v>274</v>
      </c>
      <c r="D55" t="s">
        <v>486</v>
      </c>
      <c r="E55" t="s">
        <v>137</v>
      </c>
      <c r="F55" s="40">
        <v>1969</v>
      </c>
      <c r="G55" t="s">
        <v>4</v>
      </c>
      <c r="H55" t="s">
        <v>53</v>
      </c>
    </row>
    <row r="56" spans="2:8" x14ac:dyDescent="0.25">
      <c r="B56">
        <v>53</v>
      </c>
      <c r="C56" t="s">
        <v>276</v>
      </c>
      <c r="D56" t="s">
        <v>487</v>
      </c>
      <c r="E56" t="s">
        <v>137</v>
      </c>
      <c r="F56" s="40">
        <v>1989</v>
      </c>
      <c r="G56" t="s">
        <v>6</v>
      </c>
      <c r="H56" t="s">
        <v>53</v>
      </c>
    </row>
    <row r="57" spans="2:8" x14ac:dyDescent="0.25">
      <c r="B57">
        <v>54</v>
      </c>
      <c r="C57" t="s">
        <v>182</v>
      </c>
      <c r="D57" t="s">
        <v>109</v>
      </c>
      <c r="E57" t="s">
        <v>139</v>
      </c>
      <c r="F57" s="40">
        <v>1971</v>
      </c>
      <c r="G57" t="s">
        <v>4</v>
      </c>
      <c r="H57" t="s">
        <v>278</v>
      </c>
    </row>
    <row r="58" spans="2:8" x14ac:dyDescent="0.25">
      <c r="B58">
        <v>55</v>
      </c>
      <c r="C58" t="s">
        <v>156</v>
      </c>
      <c r="D58" t="s">
        <v>94</v>
      </c>
      <c r="E58" t="s">
        <v>139</v>
      </c>
      <c r="F58" s="40">
        <v>1973</v>
      </c>
      <c r="G58" t="s">
        <v>4</v>
      </c>
      <c r="H58" t="s">
        <v>278</v>
      </c>
    </row>
    <row r="59" spans="2:8" x14ac:dyDescent="0.25">
      <c r="B59">
        <v>56</v>
      </c>
      <c r="C59" t="s">
        <v>280</v>
      </c>
      <c r="D59" t="s">
        <v>140</v>
      </c>
      <c r="E59" t="s">
        <v>139</v>
      </c>
      <c r="F59" s="40">
        <v>1994</v>
      </c>
      <c r="G59" t="s">
        <v>6</v>
      </c>
      <c r="H59" t="s">
        <v>53</v>
      </c>
    </row>
    <row r="60" spans="2:8" x14ac:dyDescent="0.25">
      <c r="B60">
        <v>57</v>
      </c>
      <c r="C60" t="s">
        <v>61</v>
      </c>
      <c r="D60" t="s">
        <v>488</v>
      </c>
      <c r="E60" t="s">
        <v>137</v>
      </c>
      <c r="F60" s="40">
        <v>1994</v>
      </c>
      <c r="G60" t="s">
        <v>6</v>
      </c>
      <c r="H60" t="s">
        <v>53</v>
      </c>
    </row>
    <row r="61" spans="2:8" x14ac:dyDescent="0.25">
      <c r="B61">
        <v>58</v>
      </c>
      <c r="C61" t="s">
        <v>54</v>
      </c>
      <c r="D61" t="s">
        <v>138</v>
      </c>
      <c r="E61" t="s">
        <v>137</v>
      </c>
      <c r="F61" s="40">
        <v>1970</v>
      </c>
      <c r="G61" t="s">
        <v>4</v>
      </c>
      <c r="H61" t="s">
        <v>56</v>
      </c>
    </row>
    <row r="62" spans="2:8" x14ac:dyDescent="0.25">
      <c r="B62">
        <v>59</v>
      </c>
      <c r="C62" t="s">
        <v>63</v>
      </c>
      <c r="D62" t="s">
        <v>141</v>
      </c>
      <c r="E62" t="s">
        <v>137</v>
      </c>
      <c r="F62" s="40">
        <v>2002</v>
      </c>
      <c r="G62" t="s">
        <v>6</v>
      </c>
      <c r="H62" t="s">
        <v>53</v>
      </c>
    </row>
    <row r="63" spans="2:8" x14ac:dyDescent="0.25">
      <c r="B63">
        <v>60</v>
      </c>
      <c r="C63" t="s">
        <v>112</v>
      </c>
      <c r="D63" t="s">
        <v>174</v>
      </c>
      <c r="E63" t="s">
        <v>137</v>
      </c>
      <c r="F63" s="40">
        <v>1976</v>
      </c>
      <c r="G63" t="s">
        <v>4</v>
      </c>
      <c r="H63" t="s">
        <v>53</v>
      </c>
    </row>
    <row r="64" spans="2:8" x14ac:dyDescent="0.25">
      <c r="B64">
        <v>61</v>
      </c>
      <c r="C64" t="s">
        <v>238</v>
      </c>
      <c r="D64" t="s">
        <v>465</v>
      </c>
      <c r="E64" t="s">
        <v>139</v>
      </c>
      <c r="F64" s="40">
        <v>1976</v>
      </c>
      <c r="G64" t="s">
        <v>4</v>
      </c>
      <c r="H64" t="s">
        <v>53</v>
      </c>
    </row>
    <row r="65" spans="2:8" x14ac:dyDescent="0.25">
      <c r="B65">
        <v>62</v>
      </c>
      <c r="C65" t="s">
        <v>282</v>
      </c>
      <c r="D65" t="s">
        <v>489</v>
      </c>
      <c r="E65" t="s">
        <v>139</v>
      </c>
      <c r="F65" s="40">
        <v>1973</v>
      </c>
      <c r="G65" t="s">
        <v>4</v>
      </c>
      <c r="H65" t="s">
        <v>53</v>
      </c>
    </row>
    <row r="66" spans="2:8" x14ac:dyDescent="0.25">
      <c r="B66">
        <v>63</v>
      </c>
      <c r="C66" t="s">
        <v>146</v>
      </c>
      <c r="D66" t="s">
        <v>74</v>
      </c>
      <c r="E66" t="s">
        <v>137</v>
      </c>
      <c r="F66" s="40">
        <v>1959</v>
      </c>
      <c r="G66" t="s">
        <v>4</v>
      </c>
      <c r="H66" t="s">
        <v>53</v>
      </c>
    </row>
    <row r="67" spans="2:8" x14ac:dyDescent="0.25">
      <c r="B67">
        <v>64</v>
      </c>
      <c r="C67" t="s">
        <v>117</v>
      </c>
      <c r="D67" t="s">
        <v>490</v>
      </c>
      <c r="E67" t="s">
        <v>137</v>
      </c>
      <c r="F67" s="40">
        <v>1987</v>
      </c>
      <c r="G67" t="s">
        <v>4</v>
      </c>
      <c r="H67" t="s">
        <v>53</v>
      </c>
    </row>
    <row r="68" spans="2:8" x14ac:dyDescent="0.25">
      <c r="B68">
        <v>65</v>
      </c>
      <c r="C68" t="s">
        <v>168</v>
      </c>
      <c r="D68" t="s">
        <v>167</v>
      </c>
      <c r="E68" t="s">
        <v>139</v>
      </c>
      <c r="F68" s="40">
        <v>1972</v>
      </c>
      <c r="G68" t="s">
        <v>4</v>
      </c>
      <c r="H68" t="s">
        <v>437</v>
      </c>
    </row>
    <row r="69" spans="2:8" x14ac:dyDescent="0.25">
      <c r="B69">
        <v>66</v>
      </c>
      <c r="C69" t="s">
        <v>65</v>
      </c>
      <c r="D69" t="s">
        <v>491</v>
      </c>
      <c r="E69" t="s">
        <v>137</v>
      </c>
      <c r="F69" s="40">
        <v>1968</v>
      </c>
      <c r="G69" t="s">
        <v>4</v>
      </c>
      <c r="H69" t="s">
        <v>53</v>
      </c>
    </row>
    <row r="70" spans="2:8" x14ac:dyDescent="0.25">
      <c r="B70">
        <v>67</v>
      </c>
      <c r="C70" t="s">
        <v>81</v>
      </c>
      <c r="D70" t="s">
        <v>492</v>
      </c>
      <c r="E70" t="s">
        <v>137</v>
      </c>
      <c r="F70" s="40">
        <v>1976</v>
      </c>
      <c r="G70" t="s">
        <v>4</v>
      </c>
      <c r="H70" t="s">
        <v>53</v>
      </c>
    </row>
    <row r="71" spans="2:8" x14ac:dyDescent="0.25">
      <c r="B71">
        <v>68</v>
      </c>
      <c r="C71" t="s">
        <v>287</v>
      </c>
      <c r="D71" t="s">
        <v>493</v>
      </c>
      <c r="E71" t="s">
        <v>137</v>
      </c>
      <c r="F71" s="40">
        <v>1979</v>
      </c>
      <c r="G71" t="s">
        <v>4</v>
      </c>
      <c r="H71" t="s">
        <v>53</v>
      </c>
    </row>
    <row r="72" spans="2:8" x14ac:dyDescent="0.25">
      <c r="B72">
        <v>69</v>
      </c>
      <c r="C72" t="s">
        <v>124</v>
      </c>
      <c r="D72" t="s">
        <v>494</v>
      </c>
      <c r="E72" t="s">
        <v>139</v>
      </c>
      <c r="F72" s="40">
        <v>1978</v>
      </c>
      <c r="G72" t="s">
        <v>4</v>
      </c>
      <c r="H72" t="s">
        <v>289</v>
      </c>
    </row>
    <row r="73" spans="2:8" x14ac:dyDescent="0.25">
      <c r="B73">
        <v>70</v>
      </c>
      <c r="C73" t="s">
        <v>290</v>
      </c>
      <c r="D73" t="s">
        <v>495</v>
      </c>
      <c r="E73" t="s">
        <v>137</v>
      </c>
      <c r="F73" s="40">
        <v>1973</v>
      </c>
      <c r="G73" t="s">
        <v>4</v>
      </c>
      <c r="H73" t="s">
        <v>289</v>
      </c>
    </row>
    <row r="74" spans="2:8" x14ac:dyDescent="0.25">
      <c r="B74">
        <v>71</v>
      </c>
      <c r="C74" t="s">
        <v>112</v>
      </c>
      <c r="D74" t="s">
        <v>496</v>
      </c>
      <c r="E74" t="s">
        <v>137</v>
      </c>
      <c r="F74" s="40">
        <v>1981</v>
      </c>
      <c r="G74" t="s">
        <v>4</v>
      </c>
      <c r="H74" t="s">
        <v>453</v>
      </c>
    </row>
    <row r="75" spans="2:8" x14ac:dyDescent="0.25">
      <c r="B75">
        <v>72</v>
      </c>
      <c r="C75" t="s">
        <v>143</v>
      </c>
      <c r="D75" t="s">
        <v>144</v>
      </c>
      <c r="E75" t="s">
        <v>137</v>
      </c>
      <c r="F75" s="40">
        <v>1968</v>
      </c>
      <c r="G75" t="s">
        <v>4</v>
      </c>
      <c r="H75" t="s">
        <v>53</v>
      </c>
    </row>
    <row r="76" spans="2:8" x14ac:dyDescent="0.25">
      <c r="B76">
        <v>73</v>
      </c>
      <c r="C76" t="s">
        <v>292</v>
      </c>
      <c r="D76" t="s">
        <v>497</v>
      </c>
      <c r="E76" t="s">
        <v>139</v>
      </c>
      <c r="F76" s="40">
        <v>1961</v>
      </c>
      <c r="G76" t="s">
        <v>4</v>
      </c>
      <c r="H76" t="s">
        <v>53</v>
      </c>
    </row>
    <row r="77" spans="2:8" x14ac:dyDescent="0.25">
      <c r="B77">
        <v>74</v>
      </c>
      <c r="C77" t="s">
        <v>294</v>
      </c>
      <c r="D77" t="s">
        <v>498</v>
      </c>
      <c r="E77" t="s">
        <v>139</v>
      </c>
      <c r="F77" s="40">
        <v>1962</v>
      </c>
      <c r="G77" t="s">
        <v>4</v>
      </c>
      <c r="H77" t="s">
        <v>53</v>
      </c>
    </row>
    <row r="78" spans="2:8" x14ac:dyDescent="0.25">
      <c r="B78">
        <v>75</v>
      </c>
      <c r="C78" t="s">
        <v>115</v>
      </c>
      <c r="D78" t="s">
        <v>499</v>
      </c>
      <c r="E78" t="s">
        <v>139</v>
      </c>
      <c r="F78" s="40">
        <v>1985</v>
      </c>
      <c r="G78" t="s">
        <v>4</v>
      </c>
      <c r="H78" t="s">
        <v>53</v>
      </c>
    </row>
    <row r="79" spans="2:8" x14ac:dyDescent="0.25">
      <c r="B79">
        <v>76</v>
      </c>
      <c r="C79" t="s">
        <v>287</v>
      </c>
      <c r="D79" t="s">
        <v>500</v>
      </c>
      <c r="E79" t="s">
        <v>137</v>
      </c>
      <c r="F79" s="40">
        <v>1998</v>
      </c>
      <c r="G79" t="s">
        <v>6</v>
      </c>
      <c r="H79" t="s">
        <v>53</v>
      </c>
    </row>
    <row r="80" spans="2:8" x14ac:dyDescent="0.25">
      <c r="B80">
        <v>77</v>
      </c>
      <c r="C80" t="s">
        <v>298</v>
      </c>
      <c r="D80" t="s">
        <v>501</v>
      </c>
      <c r="E80" t="s">
        <v>139</v>
      </c>
      <c r="F80" s="40">
        <v>1971</v>
      </c>
      <c r="G80" t="s">
        <v>4</v>
      </c>
      <c r="H80" t="s">
        <v>53</v>
      </c>
    </row>
    <row r="81" spans="2:8" x14ac:dyDescent="0.25">
      <c r="B81">
        <v>78</v>
      </c>
      <c r="C81" t="s">
        <v>299</v>
      </c>
      <c r="D81" t="s">
        <v>502</v>
      </c>
      <c r="E81" t="s">
        <v>137</v>
      </c>
      <c r="F81" s="40">
        <v>1981</v>
      </c>
      <c r="G81" t="s">
        <v>4</v>
      </c>
      <c r="H81" t="s">
        <v>53</v>
      </c>
    </row>
    <row r="82" spans="2:8" x14ac:dyDescent="0.25">
      <c r="B82">
        <v>79</v>
      </c>
      <c r="C82" t="s">
        <v>107</v>
      </c>
      <c r="D82" t="s">
        <v>503</v>
      </c>
      <c r="E82" t="s">
        <v>139</v>
      </c>
      <c r="F82" s="40">
        <v>1986</v>
      </c>
      <c r="G82" t="s">
        <v>4</v>
      </c>
      <c r="H82" t="s">
        <v>436</v>
      </c>
    </row>
    <row r="83" spans="2:8" x14ac:dyDescent="0.25">
      <c r="B83">
        <v>80</v>
      </c>
      <c r="C83" t="s">
        <v>302</v>
      </c>
      <c r="D83" t="s">
        <v>504</v>
      </c>
      <c r="E83" t="s">
        <v>137</v>
      </c>
      <c r="F83" s="40">
        <v>1970</v>
      </c>
      <c r="G83" t="s">
        <v>4</v>
      </c>
      <c r="H83" t="s">
        <v>436</v>
      </c>
    </row>
    <row r="84" spans="2:8" x14ac:dyDescent="0.25">
      <c r="B84">
        <v>81</v>
      </c>
      <c r="C84" t="s">
        <v>304</v>
      </c>
      <c r="D84" t="s">
        <v>505</v>
      </c>
      <c r="E84" t="s">
        <v>137</v>
      </c>
      <c r="F84" s="40">
        <v>1977</v>
      </c>
      <c r="G84" t="s">
        <v>4</v>
      </c>
      <c r="H84" t="s">
        <v>53</v>
      </c>
    </row>
    <row r="85" spans="2:8" x14ac:dyDescent="0.25">
      <c r="B85">
        <v>82</v>
      </c>
      <c r="C85" t="s">
        <v>119</v>
      </c>
      <c r="D85" t="s">
        <v>506</v>
      </c>
      <c r="E85" t="s">
        <v>137</v>
      </c>
      <c r="F85" s="40">
        <v>1979</v>
      </c>
      <c r="G85" t="s">
        <v>4</v>
      </c>
      <c r="H85" t="s">
        <v>53</v>
      </c>
    </row>
    <row r="86" spans="2:8" x14ac:dyDescent="0.25">
      <c r="B86">
        <v>83</v>
      </c>
      <c r="C86" t="s">
        <v>67</v>
      </c>
      <c r="D86" t="s">
        <v>507</v>
      </c>
      <c r="E86" t="s">
        <v>137</v>
      </c>
      <c r="F86" s="40">
        <v>2002</v>
      </c>
      <c r="G86" t="s">
        <v>6</v>
      </c>
      <c r="H86" t="s">
        <v>437</v>
      </c>
    </row>
    <row r="87" spans="2:8" x14ac:dyDescent="0.25">
      <c r="B87">
        <v>84</v>
      </c>
      <c r="C87" t="s">
        <v>117</v>
      </c>
      <c r="D87" t="s">
        <v>307</v>
      </c>
      <c r="E87" t="s">
        <v>137</v>
      </c>
      <c r="F87" s="40">
        <v>1996</v>
      </c>
      <c r="G87" t="s">
        <v>6</v>
      </c>
      <c r="H87" t="s">
        <v>348</v>
      </c>
    </row>
    <row r="88" spans="2:8" x14ac:dyDescent="0.25">
      <c r="B88">
        <v>85</v>
      </c>
      <c r="C88" t="s">
        <v>308</v>
      </c>
      <c r="D88" t="s">
        <v>508</v>
      </c>
      <c r="E88" t="s">
        <v>137</v>
      </c>
      <c r="F88" s="40">
        <v>1971</v>
      </c>
      <c r="G88" t="s">
        <v>4</v>
      </c>
      <c r="H88" t="s">
        <v>244</v>
      </c>
    </row>
    <row r="89" spans="2:8" x14ac:dyDescent="0.25">
      <c r="B89">
        <v>86</v>
      </c>
      <c r="C89" t="s">
        <v>75</v>
      </c>
      <c r="D89" t="s">
        <v>509</v>
      </c>
      <c r="E89" t="s">
        <v>137</v>
      </c>
      <c r="F89" s="40">
        <v>1967</v>
      </c>
      <c r="G89" t="s">
        <v>4</v>
      </c>
      <c r="H89" t="s">
        <v>53</v>
      </c>
    </row>
    <row r="90" spans="2:8" x14ac:dyDescent="0.25">
      <c r="B90">
        <v>87</v>
      </c>
      <c r="C90" t="s">
        <v>145</v>
      </c>
      <c r="D90" t="s">
        <v>510</v>
      </c>
      <c r="E90" t="s">
        <v>137</v>
      </c>
      <c r="F90" s="40">
        <v>1954</v>
      </c>
      <c r="G90" t="s">
        <v>4</v>
      </c>
      <c r="H90" t="s">
        <v>106</v>
      </c>
    </row>
    <row r="91" spans="2:8" x14ac:dyDescent="0.25">
      <c r="B91">
        <v>88</v>
      </c>
      <c r="C91" t="s">
        <v>148</v>
      </c>
      <c r="D91" t="s">
        <v>79</v>
      </c>
      <c r="E91" t="s">
        <v>137</v>
      </c>
      <c r="F91" s="40">
        <v>1960</v>
      </c>
      <c r="G91" t="s">
        <v>4</v>
      </c>
      <c r="H91" t="s">
        <v>438</v>
      </c>
    </row>
    <row r="92" spans="2:8" x14ac:dyDescent="0.25">
      <c r="B92">
        <v>89</v>
      </c>
      <c r="C92" t="s">
        <v>311</v>
      </c>
      <c r="D92" t="s">
        <v>511</v>
      </c>
      <c r="E92" t="s">
        <v>137</v>
      </c>
      <c r="F92" s="40">
        <v>1999</v>
      </c>
      <c r="G92" t="s">
        <v>6</v>
      </c>
      <c r="H92" t="s">
        <v>681</v>
      </c>
    </row>
    <row r="93" spans="2:8" x14ac:dyDescent="0.25">
      <c r="B93">
        <v>90</v>
      </c>
      <c r="C93" t="s">
        <v>87</v>
      </c>
      <c r="D93" t="s">
        <v>512</v>
      </c>
      <c r="E93" t="s">
        <v>137</v>
      </c>
      <c r="F93" s="40">
        <v>1972</v>
      </c>
      <c r="G93" t="s">
        <v>4</v>
      </c>
      <c r="H93" t="s">
        <v>53</v>
      </c>
    </row>
    <row r="94" spans="2:8" x14ac:dyDescent="0.25">
      <c r="B94">
        <v>91</v>
      </c>
      <c r="C94" t="s">
        <v>89</v>
      </c>
      <c r="D94" t="s">
        <v>513</v>
      </c>
      <c r="E94" t="s">
        <v>139</v>
      </c>
      <c r="F94" s="40">
        <v>1990</v>
      </c>
      <c r="G94" t="s">
        <v>6</v>
      </c>
      <c r="H94" t="s">
        <v>439</v>
      </c>
    </row>
    <row r="95" spans="2:8" x14ac:dyDescent="0.25">
      <c r="B95">
        <v>92</v>
      </c>
      <c r="C95" t="s">
        <v>314</v>
      </c>
      <c r="D95" t="s">
        <v>514</v>
      </c>
      <c r="E95" t="s">
        <v>137</v>
      </c>
      <c r="F95" s="40">
        <v>1977</v>
      </c>
      <c r="G95" t="s">
        <v>4</v>
      </c>
      <c r="H95" t="s">
        <v>53</v>
      </c>
    </row>
    <row r="96" spans="2:8" x14ac:dyDescent="0.25">
      <c r="B96">
        <v>93</v>
      </c>
      <c r="C96" t="s">
        <v>126</v>
      </c>
      <c r="D96" t="s">
        <v>179</v>
      </c>
      <c r="E96" t="s">
        <v>137</v>
      </c>
      <c r="F96" s="40">
        <v>2000</v>
      </c>
      <c r="G96" t="s">
        <v>6</v>
      </c>
      <c r="H96" t="s">
        <v>53</v>
      </c>
    </row>
    <row r="97" spans="2:8" x14ac:dyDescent="0.25">
      <c r="B97">
        <v>94</v>
      </c>
      <c r="C97" t="s">
        <v>178</v>
      </c>
      <c r="D97" t="s">
        <v>113</v>
      </c>
      <c r="E97" t="s">
        <v>137</v>
      </c>
      <c r="F97" s="40">
        <v>1979</v>
      </c>
      <c r="G97" t="s">
        <v>4</v>
      </c>
      <c r="H97" t="s">
        <v>53</v>
      </c>
    </row>
    <row r="98" spans="2:8" x14ac:dyDescent="0.25">
      <c r="B98">
        <v>95</v>
      </c>
      <c r="C98" t="s">
        <v>81</v>
      </c>
      <c r="D98" t="s">
        <v>515</v>
      </c>
      <c r="E98" t="s">
        <v>137</v>
      </c>
      <c r="F98" s="40">
        <v>1984</v>
      </c>
      <c r="G98" t="s">
        <v>4</v>
      </c>
      <c r="H98" t="s">
        <v>440</v>
      </c>
    </row>
    <row r="99" spans="2:8" x14ac:dyDescent="0.25">
      <c r="B99">
        <v>96</v>
      </c>
      <c r="C99" t="s">
        <v>116</v>
      </c>
      <c r="D99" t="s">
        <v>516</v>
      </c>
      <c r="E99" t="s">
        <v>137</v>
      </c>
      <c r="F99" s="40">
        <v>1987</v>
      </c>
      <c r="G99" t="s">
        <v>4</v>
      </c>
      <c r="H99" t="s">
        <v>53</v>
      </c>
    </row>
    <row r="100" spans="2:8" x14ac:dyDescent="0.25">
      <c r="B100">
        <v>97</v>
      </c>
      <c r="C100" t="s">
        <v>90</v>
      </c>
      <c r="D100" t="s">
        <v>153</v>
      </c>
      <c r="E100" t="s">
        <v>139</v>
      </c>
      <c r="F100" s="40">
        <v>1983</v>
      </c>
      <c r="G100" t="s">
        <v>4</v>
      </c>
      <c r="H100" t="s">
        <v>53</v>
      </c>
    </row>
    <row r="101" spans="2:8" x14ac:dyDescent="0.25">
      <c r="B101">
        <v>98</v>
      </c>
      <c r="C101" t="s">
        <v>407</v>
      </c>
      <c r="D101" t="s">
        <v>517</v>
      </c>
      <c r="E101" t="s">
        <v>137</v>
      </c>
      <c r="F101" s="40">
        <v>1969</v>
      </c>
      <c r="G101" t="s">
        <v>4</v>
      </c>
      <c r="H101" t="s">
        <v>441</v>
      </c>
    </row>
    <row r="102" spans="2:8" x14ac:dyDescent="0.25">
      <c r="B102">
        <v>99</v>
      </c>
      <c r="C102" t="s">
        <v>319</v>
      </c>
      <c r="D102" t="s">
        <v>518</v>
      </c>
      <c r="E102" t="s">
        <v>137</v>
      </c>
      <c r="F102" s="40">
        <v>1974</v>
      </c>
      <c r="G102" t="s">
        <v>4</v>
      </c>
      <c r="H102" t="s">
        <v>53</v>
      </c>
    </row>
    <row r="103" spans="2:8" x14ac:dyDescent="0.25">
      <c r="B103">
        <v>100</v>
      </c>
      <c r="C103" t="s">
        <v>408</v>
      </c>
      <c r="D103" t="s">
        <v>321</v>
      </c>
      <c r="E103" t="s">
        <v>137</v>
      </c>
      <c r="F103" s="40">
        <v>1968</v>
      </c>
      <c r="G103" t="s">
        <v>4</v>
      </c>
      <c r="H103" t="s">
        <v>442</v>
      </c>
    </row>
    <row r="104" spans="2:8" x14ac:dyDescent="0.25">
      <c r="B104">
        <v>101</v>
      </c>
      <c r="C104" t="s">
        <v>98</v>
      </c>
      <c r="D104" t="s">
        <v>519</v>
      </c>
      <c r="E104" t="s">
        <v>139</v>
      </c>
      <c r="F104" s="40">
        <v>1974</v>
      </c>
      <c r="G104" t="s">
        <v>4</v>
      </c>
      <c r="H104" t="s">
        <v>53</v>
      </c>
    </row>
    <row r="105" spans="2:8" x14ac:dyDescent="0.25">
      <c r="B105">
        <v>102</v>
      </c>
      <c r="C105" t="s">
        <v>520</v>
      </c>
      <c r="D105" t="s">
        <v>521</v>
      </c>
      <c r="E105" t="s">
        <v>139</v>
      </c>
      <c r="F105" s="40">
        <v>1980</v>
      </c>
      <c r="G105" t="s">
        <v>4</v>
      </c>
      <c r="H105" t="s">
        <v>53</v>
      </c>
    </row>
    <row r="106" spans="2:8" x14ac:dyDescent="0.25">
      <c r="B106">
        <v>103</v>
      </c>
      <c r="C106" t="s">
        <v>165</v>
      </c>
      <c r="D106" t="s">
        <v>522</v>
      </c>
      <c r="E106" t="s">
        <v>139</v>
      </c>
      <c r="F106" s="40">
        <v>1973</v>
      </c>
      <c r="G106" t="s">
        <v>4</v>
      </c>
      <c r="H106" t="s">
        <v>443</v>
      </c>
    </row>
    <row r="107" spans="2:8" x14ac:dyDescent="0.25">
      <c r="B107">
        <v>104</v>
      </c>
      <c r="C107" t="s">
        <v>96</v>
      </c>
      <c r="D107" t="s">
        <v>111</v>
      </c>
      <c r="E107" t="s">
        <v>137</v>
      </c>
      <c r="F107" s="40">
        <v>1974</v>
      </c>
      <c r="G107" t="s">
        <v>4</v>
      </c>
      <c r="H107" t="s">
        <v>53</v>
      </c>
    </row>
    <row r="108" spans="2:8" x14ac:dyDescent="0.25">
      <c r="B108">
        <v>105</v>
      </c>
      <c r="C108" t="s">
        <v>412</v>
      </c>
      <c r="D108" t="s">
        <v>325</v>
      </c>
      <c r="E108" t="s">
        <v>137</v>
      </c>
      <c r="F108" s="40">
        <v>1978</v>
      </c>
      <c r="G108" t="s">
        <v>4</v>
      </c>
      <c r="H108" t="s">
        <v>434</v>
      </c>
    </row>
    <row r="109" spans="2:8" x14ac:dyDescent="0.25">
      <c r="B109">
        <v>106</v>
      </c>
      <c r="C109" t="s">
        <v>149</v>
      </c>
      <c r="D109" t="s">
        <v>150</v>
      </c>
      <c r="E109" t="s">
        <v>137</v>
      </c>
      <c r="F109" s="40">
        <v>1976</v>
      </c>
      <c r="G109" t="s">
        <v>4</v>
      </c>
      <c r="H109" t="s">
        <v>444</v>
      </c>
    </row>
    <row r="110" spans="2:8" x14ac:dyDescent="0.25">
      <c r="B110">
        <v>107</v>
      </c>
      <c r="C110" t="s">
        <v>70</v>
      </c>
      <c r="D110" t="s">
        <v>326</v>
      </c>
      <c r="E110" t="s">
        <v>137</v>
      </c>
      <c r="F110" s="40">
        <v>1975</v>
      </c>
      <c r="G110" t="s">
        <v>4</v>
      </c>
      <c r="H110" t="s">
        <v>453</v>
      </c>
    </row>
    <row r="111" spans="2:8" x14ac:dyDescent="0.25">
      <c r="B111">
        <v>108</v>
      </c>
      <c r="C111" t="s">
        <v>416</v>
      </c>
      <c r="D111" t="s">
        <v>327</v>
      </c>
      <c r="E111" t="s">
        <v>139</v>
      </c>
      <c r="F111" s="40">
        <v>1975</v>
      </c>
      <c r="G111" t="s">
        <v>4</v>
      </c>
      <c r="H111" t="s">
        <v>445</v>
      </c>
    </row>
    <row r="112" spans="2:8" x14ac:dyDescent="0.25">
      <c r="B112">
        <v>109</v>
      </c>
      <c r="C112" t="s">
        <v>418</v>
      </c>
      <c r="D112" t="s">
        <v>328</v>
      </c>
      <c r="E112" t="s">
        <v>139</v>
      </c>
      <c r="F112" s="40">
        <v>1967</v>
      </c>
      <c r="G112" t="s">
        <v>4</v>
      </c>
      <c r="H112" t="s">
        <v>445</v>
      </c>
    </row>
    <row r="113" spans="2:8" x14ac:dyDescent="0.25">
      <c r="B113">
        <v>110</v>
      </c>
      <c r="C113" t="s">
        <v>420</v>
      </c>
      <c r="D113" t="s">
        <v>523</v>
      </c>
      <c r="E113" t="s">
        <v>139</v>
      </c>
      <c r="F113" s="40">
        <v>1979</v>
      </c>
      <c r="G113" t="s">
        <v>4</v>
      </c>
      <c r="H113" t="s">
        <v>53</v>
      </c>
    </row>
    <row r="114" spans="2:8" x14ac:dyDescent="0.25">
      <c r="B114">
        <v>111</v>
      </c>
      <c r="C114" t="s">
        <v>151</v>
      </c>
      <c r="D114" t="s">
        <v>82</v>
      </c>
      <c r="E114" t="s">
        <v>139</v>
      </c>
      <c r="F114" s="40">
        <v>1968</v>
      </c>
      <c r="G114" t="s">
        <v>4</v>
      </c>
      <c r="H114" t="s">
        <v>446</v>
      </c>
    </row>
    <row r="115" spans="2:8" x14ac:dyDescent="0.25">
      <c r="B115">
        <v>112</v>
      </c>
      <c r="C115" t="s">
        <v>329</v>
      </c>
      <c r="D115" t="s">
        <v>524</v>
      </c>
      <c r="E115" t="s">
        <v>139</v>
      </c>
      <c r="F115" s="40">
        <v>1992</v>
      </c>
      <c r="G115" t="s">
        <v>6</v>
      </c>
      <c r="H115" t="s">
        <v>53</v>
      </c>
    </row>
    <row r="116" spans="2:8" x14ac:dyDescent="0.25">
      <c r="B116">
        <v>113</v>
      </c>
      <c r="C116" t="s">
        <v>331</v>
      </c>
      <c r="D116" t="s">
        <v>525</v>
      </c>
      <c r="E116" t="s">
        <v>139</v>
      </c>
      <c r="F116" s="40">
        <v>1991</v>
      </c>
      <c r="G116" t="s">
        <v>6</v>
      </c>
      <c r="H116" t="s">
        <v>53</v>
      </c>
    </row>
    <row r="117" spans="2:8" x14ac:dyDescent="0.25">
      <c r="B117">
        <v>114</v>
      </c>
      <c r="C117" t="s">
        <v>333</v>
      </c>
      <c r="D117" t="s">
        <v>526</v>
      </c>
      <c r="E117" t="s">
        <v>137</v>
      </c>
      <c r="F117" s="40">
        <v>1950</v>
      </c>
      <c r="G117" t="s">
        <v>4</v>
      </c>
      <c r="H117" t="s">
        <v>53</v>
      </c>
    </row>
    <row r="118" spans="2:8" x14ac:dyDescent="0.25">
      <c r="B118">
        <v>115</v>
      </c>
      <c r="C118" t="s">
        <v>75</v>
      </c>
      <c r="D118" t="s">
        <v>527</v>
      </c>
      <c r="E118" t="s">
        <v>137</v>
      </c>
      <c r="F118" s="40">
        <v>1979</v>
      </c>
      <c r="G118" t="s">
        <v>4</v>
      </c>
      <c r="H118" t="s">
        <v>53</v>
      </c>
    </row>
    <row r="119" spans="2:8" x14ac:dyDescent="0.25">
      <c r="B119">
        <v>116</v>
      </c>
      <c r="C119" t="s">
        <v>528</v>
      </c>
      <c r="D119" t="s">
        <v>529</v>
      </c>
      <c r="E119" t="s">
        <v>137</v>
      </c>
      <c r="F119" s="40">
        <v>1974</v>
      </c>
      <c r="G119" t="s">
        <v>4</v>
      </c>
      <c r="H119" t="s">
        <v>53</v>
      </c>
    </row>
    <row r="120" spans="2:8" x14ac:dyDescent="0.25">
      <c r="B120">
        <v>117</v>
      </c>
      <c r="C120" t="s">
        <v>67</v>
      </c>
      <c r="D120" t="s">
        <v>530</v>
      </c>
      <c r="E120" t="s">
        <v>137</v>
      </c>
      <c r="F120" s="40">
        <v>1975</v>
      </c>
      <c r="G120" t="s">
        <v>4</v>
      </c>
      <c r="H120" t="s">
        <v>338</v>
      </c>
    </row>
    <row r="121" spans="2:8" x14ac:dyDescent="0.25">
      <c r="B121">
        <v>118</v>
      </c>
      <c r="C121" t="s">
        <v>339</v>
      </c>
      <c r="D121" t="s">
        <v>531</v>
      </c>
      <c r="E121" t="s">
        <v>139</v>
      </c>
      <c r="F121" s="40">
        <v>1976</v>
      </c>
      <c r="G121" t="s">
        <v>4</v>
      </c>
      <c r="H121" t="s">
        <v>452</v>
      </c>
    </row>
    <row r="122" spans="2:8" x14ac:dyDescent="0.25">
      <c r="B122">
        <v>119</v>
      </c>
      <c r="C122" t="s">
        <v>95</v>
      </c>
      <c r="D122" t="s">
        <v>532</v>
      </c>
      <c r="E122" t="s">
        <v>137</v>
      </c>
      <c r="F122" s="40">
        <v>1982</v>
      </c>
      <c r="G122" t="s">
        <v>4</v>
      </c>
      <c r="H122" t="s">
        <v>53</v>
      </c>
    </row>
    <row r="123" spans="2:8" x14ac:dyDescent="0.25">
      <c r="B123">
        <v>120</v>
      </c>
      <c r="C123" t="s">
        <v>104</v>
      </c>
      <c r="D123" t="s">
        <v>169</v>
      </c>
      <c r="E123" t="s">
        <v>139</v>
      </c>
      <c r="F123" s="40">
        <v>1969</v>
      </c>
      <c r="G123" t="s">
        <v>4</v>
      </c>
      <c r="H123" t="s">
        <v>342</v>
      </c>
    </row>
    <row r="124" spans="2:8" x14ac:dyDescent="0.25">
      <c r="B124">
        <v>121</v>
      </c>
      <c r="C124" t="s">
        <v>101</v>
      </c>
      <c r="D124" t="s">
        <v>173</v>
      </c>
      <c r="E124" t="s">
        <v>137</v>
      </c>
      <c r="F124" s="40">
        <v>1956</v>
      </c>
      <c r="G124" t="s">
        <v>4</v>
      </c>
      <c r="H124" t="s">
        <v>452</v>
      </c>
    </row>
    <row r="125" spans="2:8" x14ac:dyDescent="0.25">
      <c r="B125">
        <v>122</v>
      </c>
      <c r="C125" t="s">
        <v>343</v>
      </c>
      <c r="D125" t="s">
        <v>533</v>
      </c>
      <c r="E125" t="s">
        <v>137</v>
      </c>
      <c r="F125" s="40">
        <v>1989</v>
      </c>
      <c r="G125" t="s">
        <v>6</v>
      </c>
      <c r="H125" t="s">
        <v>345</v>
      </c>
    </row>
    <row r="126" spans="2:8" x14ac:dyDescent="0.25">
      <c r="B126">
        <v>123</v>
      </c>
      <c r="C126" t="s">
        <v>157</v>
      </c>
      <c r="D126" t="s">
        <v>158</v>
      </c>
      <c r="E126" t="s">
        <v>137</v>
      </c>
      <c r="F126" s="40">
        <v>1988</v>
      </c>
      <c r="G126" t="s">
        <v>4</v>
      </c>
      <c r="H126" t="s">
        <v>447</v>
      </c>
    </row>
    <row r="127" spans="2:8" x14ac:dyDescent="0.25">
      <c r="B127">
        <v>124</v>
      </c>
      <c r="C127" t="s">
        <v>346</v>
      </c>
      <c r="D127" t="s">
        <v>534</v>
      </c>
      <c r="E127" t="s">
        <v>139</v>
      </c>
      <c r="F127" s="40">
        <v>1997</v>
      </c>
      <c r="G127" t="s">
        <v>6</v>
      </c>
      <c r="H127" t="s">
        <v>348</v>
      </c>
    </row>
    <row r="128" spans="2:8" x14ac:dyDescent="0.25">
      <c r="B128">
        <v>125</v>
      </c>
      <c r="C128" t="s">
        <v>175</v>
      </c>
      <c r="D128" t="s">
        <v>114</v>
      </c>
      <c r="E128" t="s">
        <v>137</v>
      </c>
      <c r="F128" s="40">
        <v>1979</v>
      </c>
      <c r="G128" t="s">
        <v>4</v>
      </c>
      <c r="H128" t="s">
        <v>448</v>
      </c>
    </row>
    <row r="129" spans="2:8" x14ac:dyDescent="0.25">
      <c r="B129">
        <v>126</v>
      </c>
      <c r="C129" t="s">
        <v>478</v>
      </c>
      <c r="D129" t="s">
        <v>535</v>
      </c>
      <c r="E129" t="s">
        <v>137</v>
      </c>
      <c r="F129" s="40">
        <v>1972</v>
      </c>
      <c r="G129" t="s">
        <v>4</v>
      </c>
      <c r="H129" t="s">
        <v>53</v>
      </c>
    </row>
    <row r="130" spans="2:8" x14ac:dyDescent="0.25">
      <c r="B130">
        <v>127</v>
      </c>
      <c r="C130" t="s">
        <v>89</v>
      </c>
      <c r="D130" t="s">
        <v>351</v>
      </c>
      <c r="E130" t="s">
        <v>139</v>
      </c>
      <c r="F130" s="40">
        <v>1996</v>
      </c>
      <c r="G130" t="s">
        <v>6</v>
      </c>
      <c r="H130" t="s">
        <v>434</v>
      </c>
    </row>
    <row r="131" spans="2:8" x14ac:dyDescent="0.25">
      <c r="B131">
        <v>128</v>
      </c>
      <c r="C131" t="s">
        <v>352</v>
      </c>
      <c r="D131" t="s">
        <v>536</v>
      </c>
      <c r="E131" t="s">
        <v>139</v>
      </c>
      <c r="F131" s="40">
        <v>1985</v>
      </c>
      <c r="G131" t="s">
        <v>4</v>
      </c>
      <c r="H131" t="s">
        <v>53</v>
      </c>
    </row>
    <row r="132" spans="2:8" x14ac:dyDescent="0.25">
      <c r="B132">
        <v>129</v>
      </c>
      <c r="C132" t="s">
        <v>354</v>
      </c>
      <c r="D132" t="s">
        <v>537</v>
      </c>
      <c r="E132" t="s">
        <v>137</v>
      </c>
      <c r="F132" s="40">
        <v>1972</v>
      </c>
      <c r="G132" t="s">
        <v>4</v>
      </c>
      <c r="H132" t="s">
        <v>53</v>
      </c>
    </row>
    <row r="133" spans="2:8" x14ac:dyDescent="0.25">
      <c r="B133">
        <v>130</v>
      </c>
      <c r="C133" t="s">
        <v>356</v>
      </c>
      <c r="D133" t="s">
        <v>538</v>
      </c>
      <c r="E133" t="s">
        <v>139</v>
      </c>
      <c r="F133" s="40">
        <v>2002</v>
      </c>
      <c r="G133" t="s">
        <v>6</v>
      </c>
      <c r="H133" t="s">
        <v>53</v>
      </c>
    </row>
    <row r="134" spans="2:8" x14ac:dyDescent="0.25">
      <c r="B134">
        <v>131</v>
      </c>
      <c r="C134" t="s">
        <v>539</v>
      </c>
      <c r="D134" t="s">
        <v>540</v>
      </c>
      <c r="E134" t="s">
        <v>139</v>
      </c>
      <c r="F134" s="40">
        <v>1970</v>
      </c>
      <c r="G134" t="s">
        <v>4</v>
      </c>
      <c r="H134" t="s">
        <v>53</v>
      </c>
    </row>
    <row r="135" spans="2:8" x14ac:dyDescent="0.25">
      <c r="B135">
        <v>132</v>
      </c>
      <c r="C135" t="s">
        <v>171</v>
      </c>
      <c r="D135" t="s">
        <v>170</v>
      </c>
      <c r="E135" t="s">
        <v>137</v>
      </c>
      <c r="F135" s="40">
        <v>1953</v>
      </c>
      <c r="G135" t="s">
        <v>4</v>
      </c>
      <c r="H135" t="s">
        <v>449</v>
      </c>
    </row>
    <row r="136" spans="2:8" x14ac:dyDescent="0.25">
      <c r="B136">
        <v>133</v>
      </c>
      <c r="C136" t="s">
        <v>541</v>
      </c>
      <c r="D136" t="s">
        <v>542</v>
      </c>
      <c r="E136" t="s">
        <v>137</v>
      </c>
      <c r="F136" s="40">
        <v>1962</v>
      </c>
      <c r="G136" t="s">
        <v>4</v>
      </c>
      <c r="H136" t="s">
        <v>53</v>
      </c>
    </row>
    <row r="137" spans="2:8" x14ac:dyDescent="0.25">
      <c r="B137">
        <v>134</v>
      </c>
      <c r="C137" t="s">
        <v>96</v>
      </c>
      <c r="D137" t="s">
        <v>543</v>
      </c>
      <c r="E137" t="s">
        <v>137</v>
      </c>
      <c r="F137" s="40">
        <v>1988</v>
      </c>
      <c r="G137" t="s">
        <v>4</v>
      </c>
      <c r="H137" t="s">
        <v>53</v>
      </c>
    </row>
    <row r="138" spans="2:8" x14ac:dyDescent="0.25">
      <c r="B138">
        <v>135</v>
      </c>
      <c r="C138" t="s">
        <v>478</v>
      </c>
      <c r="D138" t="s">
        <v>544</v>
      </c>
      <c r="E138" t="s">
        <v>137</v>
      </c>
      <c r="F138" s="40">
        <v>1966</v>
      </c>
      <c r="G138" t="s">
        <v>4</v>
      </c>
      <c r="H138" t="s">
        <v>53</v>
      </c>
    </row>
    <row r="139" spans="2:8" x14ac:dyDescent="0.25">
      <c r="B139">
        <v>136</v>
      </c>
      <c r="C139" t="s">
        <v>364</v>
      </c>
      <c r="D139" t="s">
        <v>545</v>
      </c>
      <c r="E139" t="s">
        <v>139</v>
      </c>
      <c r="F139" s="40">
        <v>1976</v>
      </c>
      <c r="G139" t="s">
        <v>4</v>
      </c>
      <c r="H139" t="s">
        <v>53</v>
      </c>
    </row>
    <row r="140" spans="2:8" x14ac:dyDescent="0.25">
      <c r="B140">
        <v>137</v>
      </c>
      <c r="C140" t="s">
        <v>366</v>
      </c>
      <c r="D140" t="s">
        <v>546</v>
      </c>
      <c r="E140" t="s">
        <v>139</v>
      </c>
      <c r="F140" s="40">
        <v>2004</v>
      </c>
      <c r="G140" t="s">
        <v>8</v>
      </c>
      <c r="H140" t="s">
        <v>53</v>
      </c>
    </row>
    <row r="141" spans="2:8" x14ac:dyDescent="0.25">
      <c r="B141">
        <v>138</v>
      </c>
      <c r="C141" t="s">
        <v>117</v>
      </c>
      <c r="D141" t="s">
        <v>161</v>
      </c>
      <c r="E141" t="s">
        <v>137</v>
      </c>
      <c r="F141" s="40">
        <v>1985</v>
      </c>
      <c r="G141" t="s">
        <v>4</v>
      </c>
      <c r="H141" t="s">
        <v>53</v>
      </c>
    </row>
    <row r="142" spans="2:8" x14ac:dyDescent="0.25">
      <c r="B142">
        <v>139</v>
      </c>
      <c r="C142" t="s">
        <v>125</v>
      </c>
      <c r="D142" t="s">
        <v>493</v>
      </c>
      <c r="E142" t="s">
        <v>139</v>
      </c>
      <c r="F142" s="40">
        <v>1981</v>
      </c>
      <c r="G142" t="s">
        <v>4</v>
      </c>
      <c r="H142" t="s">
        <v>53</v>
      </c>
    </row>
    <row r="143" spans="2:8" x14ac:dyDescent="0.25">
      <c r="B143">
        <v>140</v>
      </c>
      <c r="C143" t="s">
        <v>368</v>
      </c>
      <c r="D143" t="s">
        <v>547</v>
      </c>
      <c r="E143" t="s">
        <v>137</v>
      </c>
      <c r="F143" s="40">
        <v>1992</v>
      </c>
      <c r="G143" t="s">
        <v>6</v>
      </c>
      <c r="H143" t="s">
        <v>370</v>
      </c>
    </row>
    <row r="144" spans="2:8" x14ac:dyDescent="0.25">
      <c r="B144">
        <v>141</v>
      </c>
      <c r="C144" t="s">
        <v>548</v>
      </c>
      <c r="D144" t="s">
        <v>371</v>
      </c>
      <c r="E144" t="s">
        <v>137</v>
      </c>
      <c r="F144" s="40">
        <v>1957</v>
      </c>
      <c r="G144" t="s">
        <v>4</v>
      </c>
      <c r="H144" t="s">
        <v>450</v>
      </c>
    </row>
    <row r="145" spans="2:8" x14ac:dyDescent="0.25">
      <c r="B145">
        <v>142</v>
      </c>
      <c r="C145" t="s">
        <v>372</v>
      </c>
      <c r="D145" t="s">
        <v>549</v>
      </c>
      <c r="E145" t="s">
        <v>137</v>
      </c>
      <c r="F145" s="40">
        <v>2007</v>
      </c>
      <c r="G145" t="s">
        <v>10</v>
      </c>
      <c r="H145" t="s">
        <v>253</v>
      </c>
    </row>
    <row r="146" spans="2:8" x14ac:dyDescent="0.25">
      <c r="B146">
        <v>143</v>
      </c>
      <c r="C146" t="s">
        <v>128</v>
      </c>
      <c r="D146" t="s">
        <v>88</v>
      </c>
      <c r="E146" t="s">
        <v>137</v>
      </c>
      <c r="F146" s="40">
        <v>1975</v>
      </c>
      <c r="G146" t="s">
        <v>4</v>
      </c>
      <c r="H146" t="s">
        <v>253</v>
      </c>
    </row>
    <row r="147" spans="2:8" x14ac:dyDescent="0.25">
      <c r="B147">
        <v>144</v>
      </c>
      <c r="C147" t="s">
        <v>181</v>
      </c>
      <c r="D147" t="s">
        <v>180</v>
      </c>
      <c r="E147" t="s">
        <v>137</v>
      </c>
      <c r="F147" s="40">
        <v>2007</v>
      </c>
      <c r="G147" t="s">
        <v>10</v>
      </c>
      <c r="H147" t="s">
        <v>253</v>
      </c>
    </row>
    <row r="148" spans="2:8" x14ac:dyDescent="0.25">
      <c r="B148">
        <v>145</v>
      </c>
      <c r="C148" t="s">
        <v>374</v>
      </c>
      <c r="D148" t="s">
        <v>550</v>
      </c>
      <c r="E148" t="s">
        <v>139</v>
      </c>
      <c r="F148" s="40">
        <v>1969</v>
      </c>
      <c r="G148" t="s">
        <v>4</v>
      </c>
      <c r="H148" t="s">
        <v>106</v>
      </c>
    </row>
    <row r="149" spans="2:8" x14ac:dyDescent="0.25">
      <c r="B149">
        <v>146</v>
      </c>
      <c r="C149" t="s">
        <v>649</v>
      </c>
      <c r="D149" t="s">
        <v>651</v>
      </c>
      <c r="E149" t="s">
        <v>137</v>
      </c>
      <c r="F149" s="40">
        <v>1979</v>
      </c>
      <c r="G149" t="s">
        <v>4</v>
      </c>
      <c r="H149" t="s">
        <v>434</v>
      </c>
    </row>
    <row r="150" spans="2:8" x14ac:dyDescent="0.25">
      <c r="B150">
        <v>147</v>
      </c>
      <c r="C150" t="s">
        <v>653</v>
      </c>
      <c r="D150" t="s">
        <v>656</v>
      </c>
      <c r="E150" t="s">
        <v>137</v>
      </c>
      <c r="F150" s="40">
        <v>1997</v>
      </c>
      <c r="G150" t="s">
        <v>6</v>
      </c>
      <c r="H150" t="s">
        <v>655</v>
      </c>
    </row>
    <row r="151" spans="2:8" x14ac:dyDescent="0.25">
      <c r="B151">
        <v>148</v>
      </c>
      <c r="C151" t="s">
        <v>657</v>
      </c>
      <c r="D151" t="s">
        <v>670</v>
      </c>
      <c r="E151" t="s">
        <v>137</v>
      </c>
      <c r="F151" s="40">
        <v>1997</v>
      </c>
      <c r="G151" t="s">
        <v>6</v>
      </c>
      <c r="H151" t="s">
        <v>53</v>
      </c>
    </row>
    <row r="152" spans="2:8" x14ac:dyDescent="0.25">
      <c r="B152">
        <v>149</v>
      </c>
      <c r="C152" t="s">
        <v>661</v>
      </c>
      <c r="D152" t="s">
        <v>671</v>
      </c>
      <c r="E152" t="s">
        <v>137</v>
      </c>
      <c r="F152" s="40">
        <v>1965</v>
      </c>
      <c r="G152" t="s">
        <v>4</v>
      </c>
      <c r="H152" t="s">
        <v>53</v>
      </c>
    </row>
    <row r="153" spans="2:8" x14ac:dyDescent="0.25">
      <c r="B153">
        <v>150</v>
      </c>
      <c r="C153" t="s">
        <v>659</v>
      </c>
      <c r="D153" t="s">
        <v>672</v>
      </c>
      <c r="E153" t="s">
        <v>137</v>
      </c>
      <c r="F153" s="40">
        <v>1969</v>
      </c>
      <c r="G153" t="s">
        <v>4</v>
      </c>
      <c r="H153" t="s">
        <v>53</v>
      </c>
    </row>
    <row r="154" spans="2:8" x14ac:dyDescent="0.25">
      <c r="B154">
        <v>151</v>
      </c>
      <c r="C154" t="s">
        <v>663</v>
      </c>
      <c r="D154" t="s">
        <v>673</v>
      </c>
      <c r="E154" t="s">
        <v>137</v>
      </c>
      <c r="F154" s="40">
        <v>1956</v>
      </c>
      <c r="G154" t="s">
        <v>4</v>
      </c>
      <c r="H154" t="s">
        <v>58</v>
      </c>
    </row>
    <row r="155" spans="2:8" x14ac:dyDescent="0.25">
      <c r="B155">
        <v>152</v>
      </c>
      <c r="C155" t="s">
        <v>665</v>
      </c>
      <c r="D155" t="s">
        <v>674</v>
      </c>
      <c r="E155" t="s">
        <v>137</v>
      </c>
      <c r="F155" s="40">
        <v>2002</v>
      </c>
      <c r="G155" t="s">
        <v>6</v>
      </c>
      <c r="H155" t="s">
        <v>58</v>
      </c>
    </row>
    <row r="156" spans="2:8" x14ac:dyDescent="0.25">
      <c r="B156">
        <v>153</v>
      </c>
      <c r="C156" t="s">
        <v>126</v>
      </c>
      <c r="D156" t="s">
        <v>675</v>
      </c>
      <c r="E156" t="s">
        <v>137</v>
      </c>
      <c r="F156" s="40">
        <v>1971</v>
      </c>
      <c r="G156" t="s">
        <v>4</v>
      </c>
      <c r="H156" t="s">
        <v>53</v>
      </c>
    </row>
    <row r="157" spans="2:8" x14ac:dyDescent="0.25">
      <c r="B157">
        <v>154</v>
      </c>
      <c r="C157" t="s">
        <v>668</v>
      </c>
      <c r="D157" t="s">
        <v>676</v>
      </c>
      <c r="E157" t="s">
        <v>137</v>
      </c>
      <c r="F157" s="40">
        <v>1972</v>
      </c>
      <c r="G157" t="s">
        <v>4</v>
      </c>
      <c r="H157" t="s">
        <v>53</v>
      </c>
    </row>
    <row r="158" spans="2:8" x14ac:dyDescent="0.25">
      <c r="B158">
        <v>155</v>
      </c>
      <c r="C158" t="s">
        <v>659</v>
      </c>
      <c r="D158" t="s">
        <v>678</v>
      </c>
      <c r="E158" t="s">
        <v>137</v>
      </c>
      <c r="F158" s="40">
        <v>2009</v>
      </c>
      <c r="G158" t="s">
        <v>12</v>
      </c>
      <c r="H158" t="s">
        <v>58</v>
      </c>
    </row>
    <row r="159" spans="2:8" x14ac:dyDescent="0.25">
      <c r="B159">
        <v>156</v>
      </c>
      <c r="C159" t="s">
        <v>117</v>
      </c>
      <c r="D159" t="s">
        <v>851</v>
      </c>
      <c r="E159" t="s">
        <v>137</v>
      </c>
      <c r="F159" s="40">
        <v>1975</v>
      </c>
      <c r="G159" t="s">
        <v>4</v>
      </c>
      <c r="H159" t="s">
        <v>58</v>
      </c>
    </row>
    <row r="160" spans="2:8" x14ac:dyDescent="0.25">
      <c r="B160">
        <v>157</v>
      </c>
      <c r="C160" t="s">
        <v>679</v>
      </c>
      <c r="D160" t="s">
        <v>682</v>
      </c>
      <c r="E160" t="s">
        <v>139</v>
      </c>
      <c r="F160" s="40">
        <v>2007</v>
      </c>
      <c r="G160" t="s">
        <v>10</v>
      </c>
      <c r="H160" t="s">
        <v>681</v>
      </c>
    </row>
    <row r="161" spans="2:8" x14ac:dyDescent="0.25">
      <c r="B161">
        <v>158</v>
      </c>
      <c r="C161" t="s">
        <v>270</v>
      </c>
      <c r="D161" t="s">
        <v>682</v>
      </c>
      <c r="E161" t="s">
        <v>137</v>
      </c>
      <c r="F161" s="40">
        <v>2003</v>
      </c>
      <c r="G161" t="s">
        <v>6</v>
      </c>
      <c r="H161" t="s">
        <v>681</v>
      </c>
    </row>
    <row r="162" spans="2:8" x14ac:dyDescent="0.25">
      <c r="B162">
        <v>159</v>
      </c>
      <c r="C162" t="s">
        <v>683</v>
      </c>
      <c r="D162" t="s">
        <v>686</v>
      </c>
      <c r="E162" t="s">
        <v>137</v>
      </c>
      <c r="F162" s="40">
        <v>2001</v>
      </c>
      <c r="G162" t="s">
        <v>6</v>
      </c>
      <c r="H162" t="s">
        <v>53</v>
      </c>
    </row>
    <row r="163" spans="2:8" x14ac:dyDescent="0.25">
      <c r="B163">
        <v>160</v>
      </c>
      <c r="C163" t="s">
        <v>117</v>
      </c>
      <c r="D163" t="s">
        <v>688</v>
      </c>
      <c r="E163" t="s">
        <v>137</v>
      </c>
      <c r="F163" s="40">
        <v>1984</v>
      </c>
      <c r="G163" t="s">
        <v>4</v>
      </c>
      <c r="H163" t="s">
        <v>53</v>
      </c>
    </row>
    <row r="164" spans="2:8" x14ac:dyDescent="0.25">
      <c r="B164">
        <v>161</v>
      </c>
      <c r="C164" t="s">
        <v>67</v>
      </c>
      <c r="D164" t="s">
        <v>690</v>
      </c>
      <c r="E164" t="s">
        <v>137</v>
      </c>
      <c r="F164" s="40">
        <v>2001</v>
      </c>
      <c r="G164" t="s">
        <v>6</v>
      </c>
      <c r="H164" t="s">
        <v>53</v>
      </c>
    </row>
    <row r="165" spans="2:8" x14ac:dyDescent="0.25">
      <c r="B165">
        <v>162</v>
      </c>
      <c r="C165" t="s">
        <v>852</v>
      </c>
      <c r="D165" t="s">
        <v>685</v>
      </c>
      <c r="E165" t="s">
        <v>139</v>
      </c>
      <c r="F165" s="40">
        <v>1900</v>
      </c>
      <c r="G165" t="s">
        <v>4</v>
      </c>
      <c r="H165" t="s">
        <v>348</v>
      </c>
    </row>
    <row r="166" spans="2:8" x14ac:dyDescent="0.25">
      <c r="B166">
        <v>163</v>
      </c>
      <c r="C166" t="s">
        <v>653</v>
      </c>
      <c r="D166" t="s">
        <v>693</v>
      </c>
      <c r="E166" t="s">
        <v>137</v>
      </c>
      <c r="F166" s="40">
        <v>2001</v>
      </c>
      <c r="G166" t="s">
        <v>6</v>
      </c>
      <c r="H166" t="s">
        <v>692</v>
      </c>
    </row>
  </sheetData>
  <pageMargins left="0.7" right="0.7" top="0.75" bottom="0.75" header="0.3" footer="0.3"/>
  <pageSetup paperSize="9" orientation="portrait" horizontalDpi="0" verticalDpi="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 tint="0.39997558519241921"/>
  </sheetPr>
  <dimension ref="A2:H166"/>
  <sheetViews>
    <sheetView topLeftCell="A2" workbookViewId="0">
      <selection activeCell="B2" sqref="B2"/>
    </sheetView>
  </sheetViews>
  <sheetFormatPr baseColWidth="10" defaultRowHeight="15" x14ac:dyDescent="0.25"/>
  <cols>
    <col min="2" max="2" width="28.5703125" customWidth="1"/>
    <col min="3" max="3" width="15.7109375" customWidth="1"/>
    <col min="4" max="4" width="8.5703125" customWidth="1"/>
    <col min="5" max="5" width="11.7109375" customWidth="1"/>
    <col min="6" max="6" width="10" customWidth="1"/>
    <col min="7" max="7" width="14.28515625" customWidth="1"/>
    <col min="8" max="8" width="40.28515625" customWidth="1"/>
  </cols>
  <sheetData>
    <row r="2" spans="1:8" x14ac:dyDescent="0.25">
      <c r="A2" s="16" t="s">
        <v>159</v>
      </c>
      <c r="B2" s="15" t="s">
        <v>22</v>
      </c>
      <c r="C2" s="15" t="s">
        <v>21</v>
      </c>
      <c r="D2" s="15" t="s">
        <v>20</v>
      </c>
      <c r="E2" s="15" t="s">
        <v>24</v>
      </c>
      <c r="F2" s="15" t="s">
        <v>23</v>
      </c>
      <c r="G2" s="15" t="s">
        <v>2</v>
      </c>
      <c r="H2" s="15" t="s">
        <v>25</v>
      </c>
    </row>
    <row r="3" spans="1:8" x14ac:dyDescent="0.25">
      <c r="B3" t="s">
        <v>685</v>
      </c>
      <c r="C3" t="s">
        <v>852</v>
      </c>
      <c r="D3">
        <v>162</v>
      </c>
      <c r="E3" t="s">
        <v>139</v>
      </c>
      <c r="F3" s="40">
        <v>1900</v>
      </c>
      <c r="G3" t="s">
        <v>4</v>
      </c>
      <c r="H3" t="s">
        <v>348</v>
      </c>
    </row>
    <row r="4" spans="1:8" x14ac:dyDescent="0.25">
      <c r="B4" t="s">
        <v>163</v>
      </c>
      <c r="C4" t="s">
        <v>163</v>
      </c>
      <c r="D4">
        <v>0</v>
      </c>
      <c r="E4" t="s">
        <v>163</v>
      </c>
      <c r="F4" s="40" t="s">
        <v>163</v>
      </c>
      <c r="G4" t="s">
        <v>163</v>
      </c>
      <c r="H4" t="s">
        <v>163</v>
      </c>
    </row>
    <row r="5" spans="1:8" x14ac:dyDescent="0.25">
      <c r="B5" t="s">
        <v>263</v>
      </c>
      <c r="C5" t="s">
        <v>390</v>
      </c>
      <c r="D5">
        <v>42</v>
      </c>
      <c r="E5" t="s">
        <v>137</v>
      </c>
      <c r="F5" s="40">
        <v>2009</v>
      </c>
      <c r="G5" t="s">
        <v>12</v>
      </c>
      <c r="H5" t="s">
        <v>434</v>
      </c>
    </row>
    <row r="6" spans="1:8" x14ac:dyDescent="0.25">
      <c r="B6" t="s">
        <v>464</v>
      </c>
      <c r="C6" t="s">
        <v>236</v>
      </c>
      <c r="D6">
        <v>24</v>
      </c>
      <c r="E6" t="s">
        <v>139</v>
      </c>
      <c r="F6" s="40">
        <v>2007</v>
      </c>
      <c r="G6" t="s">
        <v>10</v>
      </c>
      <c r="H6" t="s">
        <v>433</v>
      </c>
    </row>
    <row r="7" spans="1:8" x14ac:dyDescent="0.25">
      <c r="B7" t="s">
        <v>150</v>
      </c>
      <c r="C7" t="s">
        <v>149</v>
      </c>
      <c r="D7">
        <v>106</v>
      </c>
      <c r="E7" t="s">
        <v>137</v>
      </c>
      <c r="F7" s="40">
        <v>1976</v>
      </c>
      <c r="G7" t="s">
        <v>4</v>
      </c>
      <c r="H7" t="s">
        <v>444</v>
      </c>
    </row>
    <row r="8" spans="1:8" x14ac:dyDescent="0.25">
      <c r="B8" t="s">
        <v>507</v>
      </c>
      <c r="C8" t="s">
        <v>67</v>
      </c>
      <c r="D8">
        <v>83</v>
      </c>
      <c r="E8" t="s">
        <v>137</v>
      </c>
      <c r="F8" s="40">
        <v>2002</v>
      </c>
      <c r="G8" t="s">
        <v>6</v>
      </c>
      <c r="H8" t="s">
        <v>437</v>
      </c>
    </row>
    <row r="9" spans="1:8" x14ac:dyDescent="0.25">
      <c r="B9" t="s">
        <v>501</v>
      </c>
      <c r="C9" t="s">
        <v>298</v>
      </c>
      <c r="D9">
        <v>77</v>
      </c>
      <c r="E9" t="s">
        <v>139</v>
      </c>
      <c r="F9" s="40">
        <v>1971</v>
      </c>
      <c r="G9" t="s">
        <v>4</v>
      </c>
      <c r="H9" t="s">
        <v>53</v>
      </c>
    </row>
    <row r="10" spans="1:8" x14ac:dyDescent="0.25">
      <c r="B10" t="s">
        <v>144</v>
      </c>
      <c r="C10" t="s">
        <v>143</v>
      </c>
      <c r="D10">
        <v>72</v>
      </c>
      <c r="E10" t="s">
        <v>137</v>
      </c>
      <c r="F10" s="40">
        <v>1968</v>
      </c>
      <c r="G10" t="s">
        <v>4</v>
      </c>
      <c r="H10" t="s">
        <v>53</v>
      </c>
    </row>
    <row r="11" spans="1:8" x14ac:dyDescent="0.25">
      <c r="B11" t="s">
        <v>164</v>
      </c>
      <c r="C11" t="s">
        <v>107</v>
      </c>
      <c r="D11">
        <v>5</v>
      </c>
      <c r="E11" t="s">
        <v>139</v>
      </c>
      <c r="F11" s="40">
        <v>1971</v>
      </c>
      <c r="G11" t="s">
        <v>4</v>
      </c>
      <c r="H11" t="s">
        <v>53</v>
      </c>
    </row>
    <row r="12" spans="1:8" x14ac:dyDescent="0.25">
      <c r="B12" t="s">
        <v>514</v>
      </c>
      <c r="C12" t="s">
        <v>314</v>
      </c>
      <c r="D12">
        <v>92</v>
      </c>
      <c r="E12" t="s">
        <v>137</v>
      </c>
      <c r="F12" s="40">
        <v>1977</v>
      </c>
      <c r="G12" t="s">
        <v>4</v>
      </c>
      <c r="H12" t="s">
        <v>53</v>
      </c>
    </row>
    <row r="13" spans="1:8" x14ac:dyDescent="0.25">
      <c r="B13" t="s">
        <v>511</v>
      </c>
      <c r="C13" t="s">
        <v>311</v>
      </c>
      <c r="D13">
        <v>89</v>
      </c>
      <c r="E13" t="s">
        <v>137</v>
      </c>
      <c r="F13" s="40">
        <v>1999</v>
      </c>
      <c r="G13" t="s">
        <v>6</v>
      </c>
      <c r="H13" t="s">
        <v>681</v>
      </c>
    </row>
    <row r="14" spans="1:8" x14ac:dyDescent="0.25">
      <c r="B14" t="s">
        <v>534</v>
      </c>
      <c r="C14" t="s">
        <v>346</v>
      </c>
      <c r="D14">
        <v>124</v>
      </c>
      <c r="E14" t="s">
        <v>139</v>
      </c>
      <c r="F14" s="40">
        <v>1997</v>
      </c>
      <c r="G14" t="s">
        <v>6</v>
      </c>
      <c r="H14" t="s">
        <v>348</v>
      </c>
    </row>
    <row r="15" spans="1:8" x14ac:dyDescent="0.25">
      <c r="B15" t="s">
        <v>111</v>
      </c>
      <c r="C15" t="s">
        <v>96</v>
      </c>
      <c r="D15">
        <v>104</v>
      </c>
      <c r="E15" t="s">
        <v>137</v>
      </c>
      <c r="F15" s="40">
        <v>1974</v>
      </c>
      <c r="G15" t="s">
        <v>4</v>
      </c>
      <c r="H15" t="s">
        <v>53</v>
      </c>
    </row>
    <row r="16" spans="1:8" x14ac:dyDescent="0.25">
      <c r="B16" t="s">
        <v>455</v>
      </c>
      <c r="C16" t="s">
        <v>59</v>
      </c>
      <c r="D16">
        <v>8</v>
      </c>
      <c r="E16" t="s">
        <v>137</v>
      </c>
      <c r="F16" s="40">
        <v>2002</v>
      </c>
      <c r="G16" t="s">
        <v>6</v>
      </c>
      <c r="H16" t="s">
        <v>253</v>
      </c>
    </row>
    <row r="17" spans="2:8" x14ac:dyDescent="0.25">
      <c r="B17" t="s">
        <v>675</v>
      </c>
      <c r="C17" t="s">
        <v>126</v>
      </c>
      <c r="D17">
        <v>153</v>
      </c>
      <c r="E17" t="s">
        <v>137</v>
      </c>
      <c r="F17" s="40">
        <v>1971</v>
      </c>
      <c r="G17" t="s">
        <v>4</v>
      </c>
      <c r="H17" t="s">
        <v>53</v>
      </c>
    </row>
    <row r="18" spans="2:8" x14ac:dyDescent="0.25">
      <c r="B18" t="s">
        <v>499</v>
      </c>
      <c r="C18" t="s">
        <v>115</v>
      </c>
      <c r="D18">
        <v>75</v>
      </c>
      <c r="E18" t="s">
        <v>139</v>
      </c>
      <c r="F18" s="40">
        <v>1985</v>
      </c>
      <c r="G18" t="s">
        <v>4</v>
      </c>
      <c r="H18" t="s">
        <v>53</v>
      </c>
    </row>
    <row r="19" spans="2:8" x14ac:dyDescent="0.25">
      <c r="B19" t="s">
        <v>80</v>
      </c>
      <c r="C19" t="s">
        <v>97</v>
      </c>
      <c r="D19">
        <v>1</v>
      </c>
      <c r="E19" t="s">
        <v>137</v>
      </c>
      <c r="F19" s="40">
        <v>1963</v>
      </c>
      <c r="G19" t="s">
        <v>4</v>
      </c>
      <c r="H19" t="s">
        <v>253</v>
      </c>
    </row>
    <row r="20" spans="2:8" x14ac:dyDescent="0.25">
      <c r="B20" t="s">
        <v>531</v>
      </c>
      <c r="C20" t="s">
        <v>339</v>
      </c>
      <c r="D20">
        <v>118</v>
      </c>
      <c r="E20" t="s">
        <v>139</v>
      </c>
      <c r="F20" s="40">
        <v>1976</v>
      </c>
      <c r="G20" t="s">
        <v>4</v>
      </c>
      <c r="H20" t="s">
        <v>452</v>
      </c>
    </row>
    <row r="21" spans="2:8" x14ac:dyDescent="0.25">
      <c r="B21" t="s">
        <v>672</v>
      </c>
      <c r="C21" t="s">
        <v>659</v>
      </c>
      <c r="D21">
        <v>150</v>
      </c>
      <c r="E21" t="s">
        <v>137</v>
      </c>
      <c r="F21" s="40">
        <v>1969</v>
      </c>
      <c r="G21" t="s">
        <v>4</v>
      </c>
      <c r="H21" t="s">
        <v>53</v>
      </c>
    </row>
    <row r="22" spans="2:8" x14ac:dyDescent="0.25">
      <c r="B22" t="s">
        <v>485</v>
      </c>
      <c r="C22" t="s">
        <v>103</v>
      </c>
      <c r="D22">
        <v>51</v>
      </c>
      <c r="E22" t="s">
        <v>137</v>
      </c>
      <c r="F22" s="40">
        <v>1999</v>
      </c>
      <c r="G22" t="s">
        <v>6</v>
      </c>
      <c r="H22" t="s">
        <v>53</v>
      </c>
    </row>
    <row r="23" spans="2:8" x14ac:dyDescent="0.25">
      <c r="B23" t="s">
        <v>693</v>
      </c>
      <c r="C23" t="s">
        <v>653</v>
      </c>
      <c r="D23">
        <v>163</v>
      </c>
      <c r="E23" t="s">
        <v>137</v>
      </c>
      <c r="F23" s="40">
        <v>2001</v>
      </c>
      <c r="G23" t="s">
        <v>6</v>
      </c>
      <c r="H23" t="s">
        <v>692</v>
      </c>
    </row>
    <row r="24" spans="2:8" x14ac:dyDescent="0.25">
      <c r="B24" t="s">
        <v>79</v>
      </c>
      <c r="C24" t="s">
        <v>148</v>
      </c>
      <c r="D24">
        <v>88</v>
      </c>
      <c r="E24" t="s">
        <v>137</v>
      </c>
      <c r="F24" s="40">
        <v>1960</v>
      </c>
      <c r="G24" t="s">
        <v>4</v>
      </c>
      <c r="H24" t="s">
        <v>438</v>
      </c>
    </row>
    <row r="25" spans="2:8" x14ac:dyDescent="0.25">
      <c r="B25" t="s">
        <v>162</v>
      </c>
      <c r="C25" t="s">
        <v>81</v>
      </c>
      <c r="D25">
        <v>16</v>
      </c>
      <c r="E25" t="s">
        <v>137</v>
      </c>
      <c r="F25" s="40">
        <v>1954</v>
      </c>
      <c r="G25" t="s">
        <v>4</v>
      </c>
      <c r="H25" t="s">
        <v>253</v>
      </c>
    </row>
    <row r="26" spans="2:8" x14ac:dyDescent="0.25">
      <c r="B26" t="s">
        <v>328</v>
      </c>
      <c r="C26" t="s">
        <v>418</v>
      </c>
      <c r="D26">
        <v>109</v>
      </c>
      <c r="E26" t="s">
        <v>139</v>
      </c>
      <c r="F26" s="40">
        <v>1967</v>
      </c>
      <c r="G26" t="s">
        <v>4</v>
      </c>
      <c r="H26" t="s">
        <v>445</v>
      </c>
    </row>
    <row r="27" spans="2:8" x14ac:dyDescent="0.25">
      <c r="B27" t="s">
        <v>686</v>
      </c>
      <c r="C27" t="s">
        <v>683</v>
      </c>
      <c r="D27">
        <v>159</v>
      </c>
      <c r="E27" t="s">
        <v>137</v>
      </c>
      <c r="F27" s="40">
        <v>2001</v>
      </c>
      <c r="G27" t="s">
        <v>6</v>
      </c>
      <c r="H27" t="s">
        <v>53</v>
      </c>
    </row>
    <row r="28" spans="2:8" x14ac:dyDescent="0.25">
      <c r="B28" t="s">
        <v>522</v>
      </c>
      <c r="C28" t="s">
        <v>165</v>
      </c>
      <c r="D28">
        <v>103</v>
      </c>
      <c r="E28" t="s">
        <v>139</v>
      </c>
      <c r="F28" s="40">
        <v>1973</v>
      </c>
      <c r="G28" t="s">
        <v>4</v>
      </c>
      <c r="H28" t="s">
        <v>443</v>
      </c>
    </row>
    <row r="29" spans="2:8" x14ac:dyDescent="0.25">
      <c r="B29" t="s">
        <v>542</v>
      </c>
      <c r="C29" t="s">
        <v>541</v>
      </c>
      <c r="D29">
        <v>133</v>
      </c>
      <c r="E29" t="s">
        <v>137</v>
      </c>
      <c r="F29" s="40">
        <v>1962</v>
      </c>
      <c r="G29" t="s">
        <v>4</v>
      </c>
      <c r="H29" t="s">
        <v>53</v>
      </c>
    </row>
    <row r="30" spans="2:8" x14ac:dyDescent="0.25">
      <c r="B30" t="s">
        <v>538</v>
      </c>
      <c r="C30" t="s">
        <v>356</v>
      </c>
      <c r="D30">
        <v>130</v>
      </c>
      <c r="E30" t="s">
        <v>139</v>
      </c>
      <c r="F30" s="40">
        <v>2002</v>
      </c>
      <c r="G30" t="s">
        <v>6</v>
      </c>
      <c r="H30" t="s">
        <v>53</v>
      </c>
    </row>
    <row r="31" spans="2:8" x14ac:dyDescent="0.25">
      <c r="B31" t="s">
        <v>502</v>
      </c>
      <c r="C31" t="s">
        <v>299</v>
      </c>
      <c r="D31">
        <v>78</v>
      </c>
      <c r="E31" t="s">
        <v>137</v>
      </c>
      <c r="F31" s="40">
        <v>1981</v>
      </c>
      <c r="G31" t="s">
        <v>4</v>
      </c>
      <c r="H31" t="s">
        <v>53</v>
      </c>
    </row>
    <row r="32" spans="2:8" x14ac:dyDescent="0.25">
      <c r="B32" t="s">
        <v>472</v>
      </c>
      <c r="C32" t="s">
        <v>60</v>
      </c>
      <c r="D32">
        <v>34</v>
      </c>
      <c r="E32" t="s">
        <v>137</v>
      </c>
      <c r="F32" s="40">
        <v>2009</v>
      </c>
      <c r="G32" t="s">
        <v>12</v>
      </c>
      <c r="H32" t="s">
        <v>253</v>
      </c>
    </row>
    <row r="33" spans="2:8" x14ac:dyDescent="0.25">
      <c r="B33" t="s">
        <v>166</v>
      </c>
      <c r="C33" t="s">
        <v>134</v>
      </c>
      <c r="D33">
        <v>31</v>
      </c>
      <c r="E33" t="s">
        <v>139</v>
      </c>
      <c r="F33" s="40">
        <v>2008</v>
      </c>
      <c r="G33" t="s">
        <v>12</v>
      </c>
      <c r="H33" t="s">
        <v>132</v>
      </c>
    </row>
    <row r="34" spans="2:8" x14ac:dyDescent="0.25">
      <c r="B34" t="s">
        <v>166</v>
      </c>
      <c r="C34" t="s">
        <v>130</v>
      </c>
      <c r="D34">
        <v>30</v>
      </c>
      <c r="E34" t="s">
        <v>137</v>
      </c>
      <c r="F34" s="40">
        <v>2007</v>
      </c>
      <c r="G34" t="s">
        <v>10</v>
      </c>
      <c r="H34" t="s">
        <v>132</v>
      </c>
    </row>
    <row r="35" spans="2:8" x14ac:dyDescent="0.25">
      <c r="B35" t="s">
        <v>167</v>
      </c>
      <c r="C35" t="s">
        <v>168</v>
      </c>
      <c r="D35">
        <v>65</v>
      </c>
      <c r="E35" t="s">
        <v>139</v>
      </c>
      <c r="F35" s="40">
        <v>1972</v>
      </c>
      <c r="G35" t="s">
        <v>4</v>
      </c>
      <c r="H35" t="s">
        <v>437</v>
      </c>
    </row>
    <row r="36" spans="2:8" x14ac:dyDescent="0.25">
      <c r="B36" t="s">
        <v>466</v>
      </c>
      <c r="C36" t="s">
        <v>240</v>
      </c>
      <c r="D36">
        <v>26</v>
      </c>
      <c r="E36" t="s">
        <v>139</v>
      </c>
      <c r="F36" s="40">
        <v>2005</v>
      </c>
      <c r="G36" t="s">
        <v>8</v>
      </c>
      <c r="H36" t="s">
        <v>53</v>
      </c>
    </row>
    <row r="37" spans="2:8" x14ac:dyDescent="0.25">
      <c r="B37" t="s">
        <v>140</v>
      </c>
      <c r="C37" t="s">
        <v>280</v>
      </c>
      <c r="D37">
        <v>56</v>
      </c>
      <c r="E37" t="s">
        <v>139</v>
      </c>
      <c r="F37" s="40">
        <v>1994</v>
      </c>
      <c r="G37" t="s">
        <v>6</v>
      </c>
      <c r="H37" t="s">
        <v>53</v>
      </c>
    </row>
    <row r="38" spans="2:8" x14ac:dyDescent="0.25">
      <c r="B38" t="s">
        <v>321</v>
      </c>
      <c r="C38" t="s">
        <v>408</v>
      </c>
      <c r="D38">
        <v>100</v>
      </c>
      <c r="E38" t="s">
        <v>137</v>
      </c>
      <c r="F38" s="40">
        <v>1968</v>
      </c>
      <c r="G38" t="s">
        <v>4</v>
      </c>
      <c r="H38" t="s">
        <v>442</v>
      </c>
    </row>
    <row r="39" spans="2:8" x14ac:dyDescent="0.25">
      <c r="B39" t="s">
        <v>474</v>
      </c>
      <c r="C39" t="s">
        <v>255</v>
      </c>
      <c r="D39">
        <v>36</v>
      </c>
      <c r="E39" t="s">
        <v>137</v>
      </c>
      <c r="F39" s="40">
        <v>2009</v>
      </c>
      <c r="G39" t="s">
        <v>12</v>
      </c>
      <c r="H39" t="s">
        <v>253</v>
      </c>
    </row>
    <row r="40" spans="2:8" x14ac:dyDescent="0.25">
      <c r="B40" t="s">
        <v>516</v>
      </c>
      <c r="C40" t="s">
        <v>116</v>
      </c>
      <c r="D40">
        <v>96</v>
      </c>
      <c r="E40" t="s">
        <v>137</v>
      </c>
      <c r="F40" s="40">
        <v>1987</v>
      </c>
      <c r="G40" t="s">
        <v>4</v>
      </c>
      <c r="H40" t="s">
        <v>53</v>
      </c>
    </row>
    <row r="41" spans="2:8" x14ac:dyDescent="0.25">
      <c r="B41" t="s">
        <v>457</v>
      </c>
      <c r="C41" t="s">
        <v>226</v>
      </c>
      <c r="D41">
        <v>11</v>
      </c>
      <c r="E41" t="s">
        <v>137</v>
      </c>
      <c r="F41" s="40">
        <v>1967</v>
      </c>
      <c r="G41" t="s">
        <v>4</v>
      </c>
      <c r="H41" t="s">
        <v>253</v>
      </c>
    </row>
    <row r="42" spans="2:8" x14ac:dyDescent="0.25">
      <c r="B42" t="s">
        <v>510</v>
      </c>
      <c r="C42" t="s">
        <v>145</v>
      </c>
      <c r="D42">
        <v>87</v>
      </c>
      <c r="E42" t="s">
        <v>137</v>
      </c>
      <c r="F42" s="40">
        <v>1954</v>
      </c>
      <c r="G42" t="s">
        <v>4</v>
      </c>
      <c r="H42" t="s">
        <v>106</v>
      </c>
    </row>
    <row r="43" spans="2:8" x14ac:dyDescent="0.25">
      <c r="B43" t="s">
        <v>549</v>
      </c>
      <c r="C43" t="s">
        <v>372</v>
      </c>
      <c r="D43">
        <v>142</v>
      </c>
      <c r="E43" t="s">
        <v>137</v>
      </c>
      <c r="F43" s="40">
        <v>2007</v>
      </c>
      <c r="G43" t="s">
        <v>10</v>
      </c>
      <c r="H43" t="s">
        <v>253</v>
      </c>
    </row>
    <row r="44" spans="2:8" x14ac:dyDescent="0.25">
      <c r="B44" t="s">
        <v>545</v>
      </c>
      <c r="C44" t="s">
        <v>364</v>
      </c>
      <c r="D44">
        <v>136</v>
      </c>
      <c r="E44" t="s">
        <v>139</v>
      </c>
      <c r="F44" s="40">
        <v>1976</v>
      </c>
      <c r="G44" t="s">
        <v>4</v>
      </c>
      <c r="H44" t="s">
        <v>53</v>
      </c>
    </row>
    <row r="45" spans="2:8" x14ac:dyDescent="0.25">
      <c r="B45" t="s">
        <v>456</v>
      </c>
      <c r="C45" t="s">
        <v>67</v>
      </c>
      <c r="D45">
        <v>9</v>
      </c>
      <c r="E45" t="s">
        <v>137</v>
      </c>
      <c r="F45" s="40">
        <v>1965</v>
      </c>
      <c r="G45" t="s">
        <v>4</v>
      </c>
      <c r="H45" t="s">
        <v>253</v>
      </c>
    </row>
    <row r="46" spans="2:8" x14ac:dyDescent="0.25">
      <c r="B46" t="s">
        <v>169</v>
      </c>
      <c r="C46" t="s">
        <v>104</v>
      </c>
      <c r="D46">
        <v>120</v>
      </c>
      <c r="E46" t="s">
        <v>139</v>
      </c>
      <c r="F46" s="40">
        <v>1969</v>
      </c>
      <c r="G46" t="s">
        <v>4</v>
      </c>
      <c r="H46" t="s">
        <v>342</v>
      </c>
    </row>
    <row r="47" spans="2:8" x14ac:dyDescent="0.25">
      <c r="B47" t="s">
        <v>460</v>
      </c>
      <c r="C47" t="s">
        <v>383</v>
      </c>
      <c r="D47">
        <v>18</v>
      </c>
      <c r="E47" t="s">
        <v>137</v>
      </c>
      <c r="F47" s="40">
        <v>2009</v>
      </c>
      <c r="G47" t="s">
        <v>12</v>
      </c>
      <c r="H47" t="s">
        <v>221</v>
      </c>
    </row>
    <row r="48" spans="2:8" x14ac:dyDescent="0.25">
      <c r="B48" t="s">
        <v>142</v>
      </c>
      <c r="C48" t="s">
        <v>59</v>
      </c>
      <c r="D48">
        <v>17</v>
      </c>
      <c r="E48" t="s">
        <v>137</v>
      </c>
      <c r="F48" s="40">
        <v>2005</v>
      </c>
      <c r="G48" t="s">
        <v>8</v>
      </c>
      <c r="H48" t="s">
        <v>451</v>
      </c>
    </row>
    <row r="49" spans="2:8" x14ac:dyDescent="0.25">
      <c r="B49" t="s">
        <v>493</v>
      </c>
      <c r="C49" t="s">
        <v>125</v>
      </c>
      <c r="D49">
        <v>139</v>
      </c>
      <c r="E49" t="s">
        <v>139</v>
      </c>
      <c r="F49" s="40">
        <v>1981</v>
      </c>
      <c r="G49" t="s">
        <v>4</v>
      </c>
      <c r="H49" t="s">
        <v>53</v>
      </c>
    </row>
    <row r="50" spans="2:8" x14ac:dyDescent="0.25">
      <c r="B50" t="s">
        <v>493</v>
      </c>
      <c r="C50" t="s">
        <v>287</v>
      </c>
      <c r="D50">
        <v>68</v>
      </c>
      <c r="E50" t="s">
        <v>137</v>
      </c>
      <c r="F50" s="40">
        <v>1979</v>
      </c>
      <c r="G50" t="s">
        <v>4</v>
      </c>
      <c r="H50" t="s">
        <v>53</v>
      </c>
    </row>
    <row r="51" spans="2:8" x14ac:dyDescent="0.25">
      <c r="B51" t="s">
        <v>688</v>
      </c>
      <c r="C51" t="s">
        <v>117</v>
      </c>
      <c r="D51">
        <v>160</v>
      </c>
      <c r="E51" t="s">
        <v>137</v>
      </c>
      <c r="F51" s="40">
        <v>1984</v>
      </c>
      <c r="G51" t="s">
        <v>4</v>
      </c>
      <c r="H51" t="s">
        <v>53</v>
      </c>
    </row>
    <row r="52" spans="2:8" x14ac:dyDescent="0.25">
      <c r="B52" t="s">
        <v>76</v>
      </c>
      <c r="C52" t="s">
        <v>377</v>
      </c>
      <c r="D52">
        <v>10</v>
      </c>
      <c r="E52" t="s">
        <v>137</v>
      </c>
      <c r="F52" s="40">
        <v>1959</v>
      </c>
      <c r="G52" t="s">
        <v>4</v>
      </c>
      <c r="H52" t="s">
        <v>58</v>
      </c>
    </row>
    <row r="53" spans="2:8" x14ac:dyDescent="0.25">
      <c r="B53" t="s">
        <v>503</v>
      </c>
      <c r="C53" t="s">
        <v>107</v>
      </c>
      <c r="D53">
        <v>79</v>
      </c>
      <c r="E53" t="s">
        <v>139</v>
      </c>
      <c r="F53" s="40">
        <v>1986</v>
      </c>
      <c r="G53" t="s">
        <v>4</v>
      </c>
      <c r="H53" t="s">
        <v>436</v>
      </c>
    </row>
    <row r="54" spans="2:8" x14ac:dyDescent="0.25">
      <c r="B54" t="s">
        <v>170</v>
      </c>
      <c r="C54" t="s">
        <v>171</v>
      </c>
      <c r="D54">
        <v>132</v>
      </c>
      <c r="E54" t="s">
        <v>137</v>
      </c>
      <c r="F54" s="40">
        <v>1953</v>
      </c>
      <c r="G54" t="s">
        <v>4</v>
      </c>
      <c r="H54" t="s">
        <v>449</v>
      </c>
    </row>
    <row r="55" spans="2:8" x14ac:dyDescent="0.25">
      <c r="B55" t="s">
        <v>540</v>
      </c>
      <c r="C55" t="s">
        <v>539</v>
      </c>
      <c r="D55">
        <v>131</v>
      </c>
      <c r="E55" t="s">
        <v>139</v>
      </c>
      <c r="F55" s="40">
        <v>1970</v>
      </c>
      <c r="G55" t="s">
        <v>4</v>
      </c>
      <c r="H55" t="s">
        <v>53</v>
      </c>
    </row>
    <row r="56" spans="2:8" x14ac:dyDescent="0.25">
      <c r="B56" t="s">
        <v>465</v>
      </c>
      <c r="C56" t="s">
        <v>238</v>
      </c>
      <c r="D56">
        <v>25</v>
      </c>
      <c r="E56" t="s">
        <v>139</v>
      </c>
      <c r="F56" s="40">
        <v>2004</v>
      </c>
      <c r="G56" t="s">
        <v>8</v>
      </c>
      <c r="H56" t="s">
        <v>53</v>
      </c>
    </row>
    <row r="57" spans="2:8" x14ac:dyDescent="0.25">
      <c r="B57" t="s">
        <v>465</v>
      </c>
      <c r="C57" t="s">
        <v>238</v>
      </c>
      <c r="D57">
        <v>61</v>
      </c>
      <c r="E57" t="s">
        <v>139</v>
      </c>
      <c r="F57" s="40">
        <v>1976</v>
      </c>
      <c r="G57" t="s">
        <v>4</v>
      </c>
      <c r="H57" t="s">
        <v>53</v>
      </c>
    </row>
    <row r="58" spans="2:8" x14ac:dyDescent="0.25">
      <c r="B58" t="s">
        <v>153</v>
      </c>
      <c r="C58" t="s">
        <v>90</v>
      </c>
      <c r="D58">
        <v>97</v>
      </c>
      <c r="E58" t="s">
        <v>139</v>
      </c>
      <c r="F58" s="40">
        <v>1983</v>
      </c>
      <c r="G58" t="s">
        <v>4</v>
      </c>
      <c r="H58" t="s">
        <v>53</v>
      </c>
    </row>
    <row r="59" spans="2:8" x14ac:dyDescent="0.25">
      <c r="B59" t="s">
        <v>674</v>
      </c>
      <c r="C59" t="s">
        <v>665</v>
      </c>
      <c r="D59">
        <v>152</v>
      </c>
      <c r="E59" t="s">
        <v>137</v>
      </c>
      <c r="F59" s="40">
        <v>2002</v>
      </c>
      <c r="G59" t="s">
        <v>6</v>
      </c>
      <c r="H59" t="s">
        <v>58</v>
      </c>
    </row>
    <row r="60" spans="2:8" x14ac:dyDescent="0.25">
      <c r="B60" t="s">
        <v>497</v>
      </c>
      <c r="C60" t="s">
        <v>292</v>
      </c>
      <c r="D60">
        <v>73</v>
      </c>
      <c r="E60" t="s">
        <v>139</v>
      </c>
      <c r="F60" s="40">
        <v>1961</v>
      </c>
      <c r="G60" t="s">
        <v>4</v>
      </c>
      <c r="H60" t="s">
        <v>53</v>
      </c>
    </row>
    <row r="61" spans="2:8" x14ac:dyDescent="0.25">
      <c r="B61" t="s">
        <v>519</v>
      </c>
      <c r="C61" t="s">
        <v>98</v>
      </c>
      <c r="D61">
        <v>101</v>
      </c>
      <c r="E61" t="s">
        <v>139</v>
      </c>
      <c r="F61" s="40">
        <v>1974</v>
      </c>
      <c r="G61" t="s">
        <v>4</v>
      </c>
      <c r="H61" t="s">
        <v>53</v>
      </c>
    </row>
    <row r="62" spans="2:8" x14ac:dyDescent="0.25">
      <c r="B62" t="s">
        <v>480</v>
      </c>
      <c r="C62" t="s">
        <v>69</v>
      </c>
      <c r="D62">
        <v>46</v>
      </c>
      <c r="E62" t="s">
        <v>137</v>
      </c>
      <c r="F62" s="40">
        <v>1992</v>
      </c>
      <c r="G62" t="s">
        <v>6</v>
      </c>
      <c r="H62" t="s">
        <v>53</v>
      </c>
    </row>
    <row r="63" spans="2:8" x14ac:dyDescent="0.25">
      <c r="B63" t="s">
        <v>82</v>
      </c>
      <c r="C63" t="s">
        <v>151</v>
      </c>
      <c r="D63">
        <v>111</v>
      </c>
      <c r="E63" t="s">
        <v>139</v>
      </c>
      <c r="F63" s="40">
        <v>1968</v>
      </c>
      <c r="G63" t="s">
        <v>4</v>
      </c>
      <c r="H63" t="s">
        <v>446</v>
      </c>
    </row>
    <row r="64" spans="2:8" x14ac:dyDescent="0.25">
      <c r="B64" t="s">
        <v>459</v>
      </c>
      <c r="C64" t="s">
        <v>68</v>
      </c>
      <c r="D64">
        <v>13</v>
      </c>
      <c r="E64" t="s">
        <v>139</v>
      </c>
      <c r="F64" s="40">
        <v>2000</v>
      </c>
      <c r="G64" t="s">
        <v>6</v>
      </c>
      <c r="H64" t="s">
        <v>253</v>
      </c>
    </row>
    <row r="65" spans="2:8" x14ac:dyDescent="0.25">
      <c r="B65" t="s">
        <v>454</v>
      </c>
      <c r="C65" t="s">
        <v>222</v>
      </c>
      <c r="D65">
        <v>6</v>
      </c>
      <c r="E65" t="s">
        <v>139</v>
      </c>
      <c r="F65" s="40">
        <v>2009</v>
      </c>
      <c r="G65" t="s">
        <v>12</v>
      </c>
      <c r="H65" t="s">
        <v>432</v>
      </c>
    </row>
    <row r="66" spans="2:8" x14ac:dyDescent="0.25">
      <c r="B66" t="s">
        <v>495</v>
      </c>
      <c r="C66" t="s">
        <v>290</v>
      </c>
      <c r="D66">
        <v>70</v>
      </c>
      <c r="E66" t="s">
        <v>137</v>
      </c>
      <c r="F66" s="40">
        <v>1973</v>
      </c>
      <c r="G66" t="s">
        <v>4</v>
      </c>
      <c r="H66" t="s">
        <v>289</v>
      </c>
    </row>
    <row r="67" spans="2:8" x14ac:dyDescent="0.25">
      <c r="B67" t="s">
        <v>525</v>
      </c>
      <c r="C67" t="s">
        <v>331</v>
      </c>
      <c r="D67">
        <v>113</v>
      </c>
      <c r="E67" t="s">
        <v>139</v>
      </c>
      <c r="F67" s="40">
        <v>1991</v>
      </c>
      <c r="G67" t="s">
        <v>6</v>
      </c>
      <c r="H67" t="s">
        <v>53</v>
      </c>
    </row>
    <row r="68" spans="2:8" x14ac:dyDescent="0.25">
      <c r="B68" t="s">
        <v>74</v>
      </c>
      <c r="C68" t="s">
        <v>146</v>
      </c>
      <c r="D68">
        <v>63</v>
      </c>
      <c r="E68" t="s">
        <v>137</v>
      </c>
      <c r="F68" s="40">
        <v>1959</v>
      </c>
      <c r="G68" t="s">
        <v>4</v>
      </c>
      <c r="H68" t="s">
        <v>53</v>
      </c>
    </row>
    <row r="69" spans="2:8" x14ac:dyDescent="0.25">
      <c r="B69" t="s">
        <v>496</v>
      </c>
      <c r="C69" t="s">
        <v>112</v>
      </c>
      <c r="D69">
        <v>71</v>
      </c>
      <c r="E69" t="s">
        <v>137</v>
      </c>
      <c r="F69" s="40">
        <v>1981</v>
      </c>
      <c r="G69" t="s">
        <v>4</v>
      </c>
      <c r="H69" t="s">
        <v>453</v>
      </c>
    </row>
    <row r="70" spans="2:8" x14ac:dyDescent="0.25">
      <c r="B70" t="s">
        <v>307</v>
      </c>
      <c r="C70" t="s">
        <v>117</v>
      </c>
      <c r="D70">
        <v>84</v>
      </c>
      <c r="E70" t="s">
        <v>137</v>
      </c>
      <c r="F70" s="40">
        <v>1996</v>
      </c>
      <c r="G70" t="s">
        <v>6</v>
      </c>
      <c r="H70" t="s">
        <v>348</v>
      </c>
    </row>
    <row r="71" spans="2:8" x14ac:dyDescent="0.25">
      <c r="B71" t="s">
        <v>513</v>
      </c>
      <c r="C71" t="s">
        <v>89</v>
      </c>
      <c r="D71">
        <v>91</v>
      </c>
      <c r="E71" t="s">
        <v>139</v>
      </c>
      <c r="F71" s="40">
        <v>1990</v>
      </c>
      <c r="G71" t="s">
        <v>6</v>
      </c>
      <c r="H71" t="s">
        <v>439</v>
      </c>
    </row>
    <row r="72" spans="2:8" x14ac:dyDescent="0.25">
      <c r="B72" t="s">
        <v>476</v>
      </c>
      <c r="C72" t="s">
        <v>259</v>
      </c>
      <c r="D72">
        <v>38</v>
      </c>
      <c r="E72" t="s">
        <v>139</v>
      </c>
      <c r="F72" s="40">
        <v>2007</v>
      </c>
      <c r="G72" t="s">
        <v>10</v>
      </c>
      <c r="H72" t="s">
        <v>253</v>
      </c>
    </row>
    <row r="73" spans="2:8" x14ac:dyDescent="0.25">
      <c r="B73" t="s">
        <v>468</v>
      </c>
      <c r="C73" t="s">
        <v>245</v>
      </c>
      <c r="D73">
        <v>28</v>
      </c>
      <c r="E73" t="s">
        <v>137</v>
      </c>
      <c r="F73" s="40">
        <v>2004</v>
      </c>
      <c r="G73" t="s">
        <v>8</v>
      </c>
      <c r="H73" t="s">
        <v>53</v>
      </c>
    </row>
    <row r="74" spans="2:8" x14ac:dyDescent="0.25">
      <c r="B74" t="s">
        <v>690</v>
      </c>
      <c r="C74" t="s">
        <v>67</v>
      </c>
      <c r="D74">
        <v>161</v>
      </c>
      <c r="E74" t="s">
        <v>137</v>
      </c>
      <c r="F74" s="40">
        <v>2001</v>
      </c>
      <c r="G74" t="s">
        <v>6</v>
      </c>
      <c r="H74" t="s">
        <v>53</v>
      </c>
    </row>
    <row r="75" spans="2:8" x14ac:dyDescent="0.25">
      <c r="B75" t="s">
        <v>486</v>
      </c>
      <c r="C75" t="s">
        <v>274</v>
      </c>
      <c r="D75">
        <v>52</v>
      </c>
      <c r="E75" t="s">
        <v>137</v>
      </c>
      <c r="F75" s="40">
        <v>1969</v>
      </c>
      <c r="G75" t="s">
        <v>4</v>
      </c>
      <c r="H75" t="s">
        <v>53</v>
      </c>
    </row>
    <row r="76" spans="2:8" x14ac:dyDescent="0.25">
      <c r="B76" t="s">
        <v>471</v>
      </c>
      <c r="C76" t="s">
        <v>251</v>
      </c>
      <c r="D76">
        <v>33</v>
      </c>
      <c r="E76" t="s">
        <v>139</v>
      </c>
      <c r="F76" s="40">
        <v>2008</v>
      </c>
      <c r="G76" t="s">
        <v>12</v>
      </c>
      <c r="H76" t="s">
        <v>253</v>
      </c>
    </row>
    <row r="77" spans="2:8" x14ac:dyDescent="0.25">
      <c r="B77" t="s">
        <v>651</v>
      </c>
      <c r="C77" t="s">
        <v>649</v>
      </c>
      <c r="D77">
        <v>146</v>
      </c>
      <c r="E77" t="s">
        <v>137</v>
      </c>
      <c r="F77" s="40">
        <v>1979</v>
      </c>
      <c r="G77" t="s">
        <v>4</v>
      </c>
      <c r="H77" t="s">
        <v>434</v>
      </c>
    </row>
    <row r="78" spans="2:8" x14ac:dyDescent="0.25">
      <c r="B78" t="s">
        <v>504</v>
      </c>
      <c r="C78" t="s">
        <v>302</v>
      </c>
      <c r="D78">
        <v>80</v>
      </c>
      <c r="E78" t="s">
        <v>137</v>
      </c>
      <c r="F78" s="40">
        <v>1970</v>
      </c>
      <c r="G78" t="s">
        <v>4</v>
      </c>
      <c r="H78" t="s">
        <v>436</v>
      </c>
    </row>
    <row r="79" spans="2:8" x14ac:dyDescent="0.25">
      <c r="B79" t="s">
        <v>527</v>
      </c>
      <c r="C79" t="s">
        <v>75</v>
      </c>
      <c r="D79">
        <v>115</v>
      </c>
      <c r="E79" t="s">
        <v>137</v>
      </c>
      <c r="F79" s="40">
        <v>1979</v>
      </c>
      <c r="G79" t="s">
        <v>4</v>
      </c>
      <c r="H79" t="s">
        <v>53</v>
      </c>
    </row>
    <row r="80" spans="2:8" x14ac:dyDescent="0.25">
      <c r="B80" t="s">
        <v>544</v>
      </c>
      <c r="C80" t="s">
        <v>478</v>
      </c>
      <c r="D80">
        <v>135</v>
      </c>
      <c r="E80" t="s">
        <v>137</v>
      </c>
      <c r="F80" s="40">
        <v>1966</v>
      </c>
      <c r="G80" t="s">
        <v>4</v>
      </c>
      <c r="H80" t="s">
        <v>53</v>
      </c>
    </row>
    <row r="81" spans="1:8" x14ac:dyDescent="0.25">
      <c r="B81" t="s">
        <v>462</v>
      </c>
      <c r="C81" t="s">
        <v>232</v>
      </c>
      <c r="D81">
        <v>20</v>
      </c>
      <c r="E81" t="s">
        <v>137</v>
      </c>
      <c r="F81" s="40">
        <v>1905</v>
      </c>
      <c r="G81" t="s">
        <v>4</v>
      </c>
      <c r="H81" t="s">
        <v>253</v>
      </c>
    </row>
    <row r="82" spans="1:8" x14ac:dyDescent="0.25">
      <c r="B82" t="s">
        <v>490</v>
      </c>
      <c r="C82" t="s">
        <v>117</v>
      </c>
      <c r="D82">
        <v>64</v>
      </c>
      <c r="E82" t="s">
        <v>137</v>
      </c>
      <c r="F82" s="40">
        <v>1987</v>
      </c>
      <c r="G82" t="s">
        <v>4</v>
      </c>
      <c r="H82" t="s">
        <v>53</v>
      </c>
    </row>
    <row r="83" spans="1:8" x14ac:dyDescent="0.25">
      <c r="B83" t="s">
        <v>492</v>
      </c>
      <c r="C83" t="s">
        <v>81</v>
      </c>
      <c r="D83">
        <v>67</v>
      </c>
      <c r="E83" t="s">
        <v>137</v>
      </c>
      <c r="F83" s="40">
        <v>1976</v>
      </c>
      <c r="G83" t="s">
        <v>4</v>
      </c>
      <c r="H83" t="s">
        <v>53</v>
      </c>
    </row>
    <row r="84" spans="1:8" x14ac:dyDescent="0.25">
      <c r="B84" t="s">
        <v>475</v>
      </c>
      <c r="C84" t="s">
        <v>257</v>
      </c>
      <c r="D84">
        <v>37</v>
      </c>
      <c r="E84" t="s">
        <v>137</v>
      </c>
      <c r="F84" s="40">
        <v>2009</v>
      </c>
      <c r="G84" t="s">
        <v>12</v>
      </c>
      <c r="H84" t="s">
        <v>253</v>
      </c>
    </row>
    <row r="85" spans="1:8" x14ac:dyDescent="0.25">
      <c r="B85" t="s">
        <v>172</v>
      </c>
      <c r="C85" t="s">
        <v>121</v>
      </c>
      <c r="D85">
        <v>4</v>
      </c>
      <c r="E85" t="s">
        <v>137</v>
      </c>
      <c r="F85" s="40">
        <v>1994</v>
      </c>
      <c r="G85" t="s">
        <v>6</v>
      </c>
      <c r="H85" t="s">
        <v>123</v>
      </c>
    </row>
    <row r="86" spans="1:8" x14ac:dyDescent="0.25">
      <c r="B86" t="s">
        <v>671</v>
      </c>
      <c r="C86" t="s">
        <v>661</v>
      </c>
      <c r="D86">
        <v>149</v>
      </c>
      <c r="E86" t="s">
        <v>137</v>
      </c>
      <c r="F86" s="40">
        <v>1965</v>
      </c>
      <c r="G86" t="s">
        <v>4</v>
      </c>
      <c r="H86" t="s">
        <v>53</v>
      </c>
    </row>
    <row r="87" spans="1:8" x14ac:dyDescent="0.25">
      <c r="B87" t="s">
        <v>670</v>
      </c>
      <c r="C87" t="s">
        <v>657</v>
      </c>
      <c r="D87">
        <v>148</v>
      </c>
      <c r="E87" t="s">
        <v>137</v>
      </c>
      <c r="F87" s="40">
        <v>1997</v>
      </c>
      <c r="G87" t="s">
        <v>6</v>
      </c>
      <c r="H87" t="s">
        <v>53</v>
      </c>
    </row>
    <row r="88" spans="1:8" x14ac:dyDescent="0.25">
      <c r="B88" t="s">
        <v>136</v>
      </c>
      <c r="C88" t="s">
        <v>135</v>
      </c>
      <c r="D88">
        <v>21</v>
      </c>
      <c r="E88" t="s">
        <v>137</v>
      </c>
      <c r="F88" s="40">
        <v>2004</v>
      </c>
      <c r="G88" t="s">
        <v>8</v>
      </c>
      <c r="H88" t="s">
        <v>53</v>
      </c>
    </row>
    <row r="89" spans="1:8" x14ac:dyDescent="0.25">
      <c r="B89" t="s">
        <v>262</v>
      </c>
      <c r="C89" t="s">
        <v>117</v>
      </c>
      <c r="D89">
        <v>41</v>
      </c>
      <c r="E89" t="s">
        <v>137</v>
      </c>
      <c r="F89" s="40">
        <v>2009</v>
      </c>
      <c r="G89" t="s">
        <v>12</v>
      </c>
      <c r="H89" t="s">
        <v>434</v>
      </c>
    </row>
    <row r="90" spans="1:8" x14ac:dyDescent="0.25">
      <c r="A90">
        <v>1</v>
      </c>
      <c r="B90" t="s">
        <v>461</v>
      </c>
      <c r="C90" t="s">
        <v>112</v>
      </c>
      <c r="D90">
        <v>19</v>
      </c>
      <c r="E90" t="s">
        <v>137</v>
      </c>
      <c r="F90" s="40">
        <v>2009</v>
      </c>
      <c r="G90" t="s">
        <v>12</v>
      </c>
      <c r="H90" t="s">
        <v>231</v>
      </c>
    </row>
    <row r="91" spans="1:8" x14ac:dyDescent="0.25">
      <c r="B91" t="s">
        <v>484</v>
      </c>
      <c r="C91" t="s">
        <v>95</v>
      </c>
      <c r="D91">
        <v>50</v>
      </c>
      <c r="E91" t="s">
        <v>137</v>
      </c>
      <c r="F91" s="40">
        <v>1981</v>
      </c>
      <c r="G91" t="s">
        <v>4</v>
      </c>
      <c r="H91" t="s">
        <v>53</v>
      </c>
    </row>
    <row r="92" spans="1:8" x14ac:dyDescent="0.25">
      <c r="B92" t="s">
        <v>326</v>
      </c>
      <c r="C92" t="s">
        <v>70</v>
      </c>
      <c r="D92">
        <v>107</v>
      </c>
      <c r="E92" t="s">
        <v>137</v>
      </c>
      <c r="F92" s="40">
        <v>1975</v>
      </c>
      <c r="G92" t="s">
        <v>4</v>
      </c>
      <c r="H92" t="s">
        <v>453</v>
      </c>
    </row>
    <row r="93" spans="1:8" x14ac:dyDescent="0.25">
      <c r="B93" t="s">
        <v>154</v>
      </c>
      <c r="C93" t="s">
        <v>85</v>
      </c>
      <c r="D93">
        <v>7</v>
      </c>
      <c r="E93" t="s">
        <v>137</v>
      </c>
      <c r="F93" s="40">
        <v>1993</v>
      </c>
      <c r="G93" t="s">
        <v>6</v>
      </c>
      <c r="H93" t="s">
        <v>253</v>
      </c>
    </row>
    <row r="94" spans="1:8" x14ac:dyDescent="0.25">
      <c r="B94" t="s">
        <v>676</v>
      </c>
      <c r="C94" t="s">
        <v>668</v>
      </c>
      <c r="D94">
        <v>154</v>
      </c>
      <c r="E94" t="s">
        <v>137</v>
      </c>
      <c r="F94" s="40">
        <v>1972</v>
      </c>
      <c r="G94" t="s">
        <v>4</v>
      </c>
      <c r="H94" t="s">
        <v>53</v>
      </c>
    </row>
    <row r="95" spans="1:8" x14ac:dyDescent="0.25">
      <c r="B95" t="s">
        <v>482</v>
      </c>
      <c r="C95" t="s">
        <v>270</v>
      </c>
      <c r="D95">
        <v>48</v>
      </c>
      <c r="E95" t="s">
        <v>137</v>
      </c>
      <c r="F95" s="40">
        <v>1996</v>
      </c>
      <c r="G95" t="s">
        <v>6</v>
      </c>
      <c r="H95" t="s">
        <v>53</v>
      </c>
    </row>
    <row r="96" spans="1:8" x14ac:dyDescent="0.25">
      <c r="B96" t="s">
        <v>489</v>
      </c>
      <c r="C96" t="s">
        <v>282</v>
      </c>
      <c r="D96">
        <v>62</v>
      </c>
      <c r="E96" t="s">
        <v>139</v>
      </c>
      <c r="F96" s="40">
        <v>1973</v>
      </c>
      <c r="G96" t="s">
        <v>4</v>
      </c>
      <c r="H96" t="s">
        <v>53</v>
      </c>
    </row>
    <row r="97" spans="2:8" x14ac:dyDescent="0.25">
      <c r="B97" t="s">
        <v>483</v>
      </c>
      <c r="C97" t="s">
        <v>176</v>
      </c>
      <c r="D97">
        <v>49</v>
      </c>
      <c r="E97" t="s">
        <v>139</v>
      </c>
      <c r="F97" s="40">
        <v>1981</v>
      </c>
      <c r="G97" t="s">
        <v>4</v>
      </c>
      <c r="H97" t="s">
        <v>231</v>
      </c>
    </row>
    <row r="98" spans="2:8" x14ac:dyDescent="0.25">
      <c r="B98" t="s">
        <v>173</v>
      </c>
      <c r="C98" t="s">
        <v>101</v>
      </c>
      <c r="D98">
        <v>121</v>
      </c>
      <c r="E98" t="s">
        <v>137</v>
      </c>
      <c r="F98" s="40">
        <v>1956</v>
      </c>
      <c r="G98" t="s">
        <v>4</v>
      </c>
      <c r="H98" t="s">
        <v>452</v>
      </c>
    </row>
    <row r="99" spans="2:8" x14ac:dyDescent="0.25">
      <c r="B99" t="s">
        <v>533</v>
      </c>
      <c r="C99" t="s">
        <v>343</v>
      </c>
      <c r="D99">
        <v>122</v>
      </c>
      <c r="E99" t="s">
        <v>137</v>
      </c>
      <c r="F99" s="40">
        <v>1989</v>
      </c>
      <c r="G99" t="s">
        <v>6</v>
      </c>
      <c r="H99" t="s">
        <v>345</v>
      </c>
    </row>
    <row r="100" spans="2:8" x14ac:dyDescent="0.25">
      <c r="B100" t="s">
        <v>371</v>
      </c>
      <c r="C100" t="s">
        <v>548</v>
      </c>
      <c r="D100">
        <v>141</v>
      </c>
      <c r="E100" t="s">
        <v>137</v>
      </c>
      <c r="F100" s="40">
        <v>1957</v>
      </c>
      <c r="G100" t="s">
        <v>4</v>
      </c>
      <c r="H100" t="s">
        <v>450</v>
      </c>
    </row>
    <row r="101" spans="2:8" x14ac:dyDescent="0.25">
      <c r="B101" t="s">
        <v>524</v>
      </c>
      <c r="C101" t="s">
        <v>329</v>
      </c>
      <c r="D101">
        <v>112</v>
      </c>
      <c r="E101" t="s">
        <v>139</v>
      </c>
      <c r="F101" s="40">
        <v>1992</v>
      </c>
      <c r="G101" t="s">
        <v>6</v>
      </c>
      <c r="H101" t="s">
        <v>53</v>
      </c>
    </row>
    <row r="102" spans="2:8" x14ac:dyDescent="0.25">
      <c r="B102" t="s">
        <v>174</v>
      </c>
      <c r="C102" t="s">
        <v>112</v>
      </c>
      <c r="D102">
        <v>60</v>
      </c>
      <c r="E102" t="s">
        <v>137</v>
      </c>
      <c r="F102" s="40">
        <v>1976</v>
      </c>
      <c r="G102" t="s">
        <v>4</v>
      </c>
      <c r="H102" t="s">
        <v>53</v>
      </c>
    </row>
    <row r="103" spans="2:8" x14ac:dyDescent="0.25">
      <c r="B103" t="s">
        <v>114</v>
      </c>
      <c r="C103" t="s">
        <v>175</v>
      </c>
      <c r="D103">
        <v>125</v>
      </c>
      <c r="E103" t="s">
        <v>137</v>
      </c>
      <c r="F103" s="40">
        <v>1979</v>
      </c>
      <c r="G103" t="s">
        <v>4</v>
      </c>
      <c r="H103" t="s">
        <v>448</v>
      </c>
    </row>
    <row r="104" spans="2:8" x14ac:dyDescent="0.25">
      <c r="B104" t="s">
        <v>512</v>
      </c>
      <c r="C104" t="s">
        <v>87</v>
      </c>
      <c r="D104">
        <v>90</v>
      </c>
      <c r="E104" t="s">
        <v>137</v>
      </c>
      <c r="F104" s="40">
        <v>1972</v>
      </c>
      <c r="G104" t="s">
        <v>4</v>
      </c>
      <c r="H104" t="s">
        <v>53</v>
      </c>
    </row>
    <row r="105" spans="2:8" x14ac:dyDescent="0.25">
      <c r="B105" t="s">
        <v>327</v>
      </c>
      <c r="C105" t="s">
        <v>416</v>
      </c>
      <c r="D105">
        <v>108</v>
      </c>
      <c r="E105" t="s">
        <v>139</v>
      </c>
      <c r="F105" s="40">
        <v>1975</v>
      </c>
      <c r="G105" t="s">
        <v>4</v>
      </c>
      <c r="H105" t="s">
        <v>445</v>
      </c>
    </row>
    <row r="106" spans="2:8" x14ac:dyDescent="0.25">
      <c r="B106" t="s">
        <v>494</v>
      </c>
      <c r="C106" t="s">
        <v>124</v>
      </c>
      <c r="D106">
        <v>69</v>
      </c>
      <c r="E106" t="s">
        <v>139</v>
      </c>
      <c r="F106" s="40">
        <v>1978</v>
      </c>
      <c r="G106" t="s">
        <v>4</v>
      </c>
      <c r="H106" t="s">
        <v>289</v>
      </c>
    </row>
    <row r="107" spans="2:8" x14ac:dyDescent="0.25">
      <c r="B107" t="s">
        <v>158</v>
      </c>
      <c r="C107" t="s">
        <v>157</v>
      </c>
      <c r="D107">
        <v>123</v>
      </c>
      <c r="E107" t="s">
        <v>137</v>
      </c>
      <c r="F107" s="40">
        <v>1988</v>
      </c>
      <c r="G107" t="s">
        <v>4</v>
      </c>
      <c r="H107" t="s">
        <v>447</v>
      </c>
    </row>
    <row r="108" spans="2:8" x14ac:dyDescent="0.25">
      <c r="B108" t="s">
        <v>160</v>
      </c>
      <c r="C108" t="s">
        <v>86</v>
      </c>
      <c r="D108">
        <v>23</v>
      </c>
      <c r="E108" t="s">
        <v>137</v>
      </c>
      <c r="F108" s="40">
        <v>2007</v>
      </c>
      <c r="G108" t="s">
        <v>10</v>
      </c>
      <c r="H108" t="s">
        <v>253</v>
      </c>
    </row>
    <row r="109" spans="2:8" x14ac:dyDescent="0.25">
      <c r="B109" t="s">
        <v>550</v>
      </c>
      <c r="C109" t="s">
        <v>374</v>
      </c>
      <c r="D109">
        <v>145</v>
      </c>
      <c r="E109" t="s">
        <v>139</v>
      </c>
      <c r="F109" s="40">
        <v>1969</v>
      </c>
      <c r="G109" t="s">
        <v>4</v>
      </c>
      <c r="H109" t="s">
        <v>106</v>
      </c>
    </row>
    <row r="110" spans="2:8" x14ac:dyDescent="0.25">
      <c r="B110" t="s">
        <v>532</v>
      </c>
      <c r="C110" t="s">
        <v>95</v>
      </c>
      <c r="D110">
        <v>119</v>
      </c>
      <c r="E110" t="s">
        <v>137</v>
      </c>
      <c r="F110" s="40">
        <v>1982</v>
      </c>
      <c r="G110" t="s">
        <v>4</v>
      </c>
      <c r="H110" t="s">
        <v>53</v>
      </c>
    </row>
    <row r="111" spans="2:8" x14ac:dyDescent="0.25">
      <c r="B111" t="s">
        <v>152</v>
      </c>
      <c r="C111" t="s">
        <v>83</v>
      </c>
      <c r="D111">
        <v>3</v>
      </c>
      <c r="E111" t="s">
        <v>137</v>
      </c>
      <c r="F111" s="40">
        <v>2003</v>
      </c>
      <c r="G111" t="s">
        <v>6</v>
      </c>
      <c r="H111" t="s">
        <v>221</v>
      </c>
    </row>
    <row r="112" spans="2:8" x14ac:dyDescent="0.25">
      <c r="B112" t="s">
        <v>138</v>
      </c>
      <c r="C112" t="s">
        <v>54</v>
      </c>
      <c r="D112">
        <v>58</v>
      </c>
      <c r="E112" t="s">
        <v>137</v>
      </c>
      <c r="F112" s="40">
        <v>1970</v>
      </c>
      <c r="G112" t="s">
        <v>4</v>
      </c>
      <c r="H112" t="s">
        <v>56</v>
      </c>
    </row>
    <row r="113" spans="2:8" x14ac:dyDescent="0.25">
      <c r="B113" t="s">
        <v>656</v>
      </c>
      <c r="C113" t="s">
        <v>653</v>
      </c>
      <c r="D113">
        <v>147</v>
      </c>
      <c r="E113" t="s">
        <v>137</v>
      </c>
      <c r="F113" s="40">
        <v>1997</v>
      </c>
      <c r="G113" t="s">
        <v>6</v>
      </c>
      <c r="H113" t="s">
        <v>655</v>
      </c>
    </row>
    <row r="114" spans="2:8" x14ac:dyDescent="0.25">
      <c r="B114" t="s">
        <v>477</v>
      </c>
      <c r="C114" t="s">
        <v>265</v>
      </c>
      <c r="D114">
        <v>44</v>
      </c>
      <c r="E114" t="s">
        <v>137</v>
      </c>
      <c r="F114" s="40">
        <v>1984</v>
      </c>
      <c r="G114" t="s">
        <v>4</v>
      </c>
      <c r="H114" t="s">
        <v>53</v>
      </c>
    </row>
    <row r="115" spans="2:8" x14ac:dyDescent="0.25">
      <c r="B115" t="s">
        <v>99</v>
      </c>
      <c r="C115" t="s">
        <v>67</v>
      </c>
      <c r="D115">
        <v>14</v>
      </c>
      <c r="E115" t="s">
        <v>137</v>
      </c>
      <c r="F115" s="40">
        <v>1952</v>
      </c>
      <c r="G115" t="s">
        <v>4</v>
      </c>
      <c r="H115" t="s">
        <v>253</v>
      </c>
    </row>
    <row r="116" spans="2:8" x14ac:dyDescent="0.25">
      <c r="B116" t="s">
        <v>481</v>
      </c>
      <c r="C116" t="s">
        <v>68</v>
      </c>
      <c r="D116">
        <v>47</v>
      </c>
      <c r="E116" t="s">
        <v>139</v>
      </c>
      <c r="F116" s="40">
        <v>1992</v>
      </c>
      <c r="G116" t="s">
        <v>6</v>
      </c>
      <c r="H116" t="s">
        <v>53</v>
      </c>
    </row>
    <row r="117" spans="2:8" x14ac:dyDescent="0.25">
      <c r="B117" t="s">
        <v>155</v>
      </c>
      <c r="C117" t="s">
        <v>264</v>
      </c>
      <c r="D117">
        <v>43</v>
      </c>
      <c r="E117" t="s">
        <v>137</v>
      </c>
      <c r="F117" s="40">
        <v>2006</v>
      </c>
      <c r="G117" t="s">
        <v>10</v>
      </c>
      <c r="H117" t="s">
        <v>435</v>
      </c>
    </row>
    <row r="118" spans="2:8" x14ac:dyDescent="0.25">
      <c r="B118" t="s">
        <v>94</v>
      </c>
      <c r="C118" t="s">
        <v>156</v>
      </c>
      <c r="D118">
        <v>55</v>
      </c>
      <c r="E118" t="s">
        <v>139</v>
      </c>
      <c r="F118" s="40">
        <v>1973</v>
      </c>
      <c r="G118" t="s">
        <v>4</v>
      </c>
      <c r="H118" t="s">
        <v>278</v>
      </c>
    </row>
    <row r="119" spans="2:8" x14ac:dyDescent="0.25">
      <c r="B119" t="s">
        <v>491</v>
      </c>
      <c r="C119" t="s">
        <v>65</v>
      </c>
      <c r="D119">
        <v>66</v>
      </c>
      <c r="E119" t="s">
        <v>137</v>
      </c>
      <c r="F119" s="40">
        <v>1968</v>
      </c>
      <c r="G119" t="s">
        <v>4</v>
      </c>
      <c r="H119" t="s">
        <v>53</v>
      </c>
    </row>
    <row r="120" spans="2:8" x14ac:dyDescent="0.25">
      <c r="B120" t="s">
        <v>177</v>
      </c>
      <c r="C120" t="s">
        <v>107</v>
      </c>
      <c r="D120">
        <v>39</v>
      </c>
      <c r="E120" t="s">
        <v>139</v>
      </c>
      <c r="F120" s="40">
        <v>2006</v>
      </c>
      <c r="G120" t="s">
        <v>10</v>
      </c>
      <c r="H120" t="s">
        <v>253</v>
      </c>
    </row>
    <row r="121" spans="2:8" x14ac:dyDescent="0.25">
      <c r="B121" t="s">
        <v>141</v>
      </c>
      <c r="C121" t="s">
        <v>63</v>
      </c>
      <c r="D121">
        <v>59</v>
      </c>
      <c r="E121" t="s">
        <v>137</v>
      </c>
      <c r="F121" s="40">
        <v>2002</v>
      </c>
      <c r="G121" t="s">
        <v>6</v>
      </c>
      <c r="H121" t="s">
        <v>53</v>
      </c>
    </row>
    <row r="122" spans="2:8" x14ac:dyDescent="0.25">
      <c r="B122" t="s">
        <v>536</v>
      </c>
      <c r="C122" t="s">
        <v>352</v>
      </c>
      <c r="D122">
        <v>128</v>
      </c>
      <c r="E122" t="s">
        <v>139</v>
      </c>
      <c r="F122" s="40">
        <v>1985</v>
      </c>
      <c r="G122" t="s">
        <v>4</v>
      </c>
      <c r="H122" t="s">
        <v>53</v>
      </c>
    </row>
    <row r="123" spans="2:8" x14ac:dyDescent="0.25">
      <c r="B123" t="s">
        <v>509</v>
      </c>
      <c r="C123" t="s">
        <v>75</v>
      </c>
      <c r="D123">
        <v>86</v>
      </c>
      <c r="E123" t="s">
        <v>137</v>
      </c>
      <c r="F123" s="40">
        <v>1967</v>
      </c>
      <c r="G123" t="s">
        <v>4</v>
      </c>
      <c r="H123" t="s">
        <v>53</v>
      </c>
    </row>
    <row r="124" spans="2:8" x14ac:dyDescent="0.25">
      <c r="B124" t="s">
        <v>473</v>
      </c>
      <c r="C124" t="s">
        <v>97</v>
      </c>
      <c r="D124">
        <v>35</v>
      </c>
      <c r="E124" t="s">
        <v>137</v>
      </c>
      <c r="F124" s="40">
        <v>2009</v>
      </c>
      <c r="G124" t="s">
        <v>12</v>
      </c>
      <c r="H124" t="s">
        <v>253</v>
      </c>
    </row>
    <row r="125" spans="2:8" x14ac:dyDescent="0.25">
      <c r="B125" t="s">
        <v>147</v>
      </c>
      <c r="C125" t="s">
        <v>77</v>
      </c>
      <c r="D125">
        <v>2</v>
      </c>
      <c r="E125" t="s">
        <v>137</v>
      </c>
      <c r="F125" s="40">
        <v>1998</v>
      </c>
      <c r="G125" t="s">
        <v>6</v>
      </c>
      <c r="H125" t="s">
        <v>220</v>
      </c>
    </row>
    <row r="126" spans="2:8" x14ac:dyDescent="0.25">
      <c r="B126" t="s">
        <v>546</v>
      </c>
      <c r="C126" t="s">
        <v>366</v>
      </c>
      <c r="D126">
        <v>137</v>
      </c>
      <c r="E126" t="s">
        <v>139</v>
      </c>
      <c r="F126" s="40">
        <v>2004</v>
      </c>
      <c r="G126" t="s">
        <v>8</v>
      </c>
      <c r="H126" t="s">
        <v>53</v>
      </c>
    </row>
    <row r="127" spans="2:8" x14ac:dyDescent="0.25">
      <c r="B127" t="s">
        <v>488</v>
      </c>
      <c r="C127" t="s">
        <v>61</v>
      </c>
      <c r="D127">
        <v>57</v>
      </c>
      <c r="E127" t="s">
        <v>137</v>
      </c>
      <c r="F127" s="40">
        <v>1994</v>
      </c>
      <c r="G127" t="s">
        <v>6</v>
      </c>
      <c r="H127" t="s">
        <v>53</v>
      </c>
    </row>
    <row r="128" spans="2:8" x14ac:dyDescent="0.25">
      <c r="B128" t="s">
        <v>547</v>
      </c>
      <c r="C128" t="s">
        <v>368</v>
      </c>
      <c r="D128">
        <v>140</v>
      </c>
      <c r="E128" t="s">
        <v>137</v>
      </c>
      <c r="F128" s="40">
        <v>1992</v>
      </c>
      <c r="G128" t="s">
        <v>6</v>
      </c>
      <c r="H128" t="s">
        <v>370</v>
      </c>
    </row>
    <row r="129" spans="2:8" x14ac:dyDescent="0.25">
      <c r="B129" t="s">
        <v>458</v>
      </c>
      <c r="C129" t="s">
        <v>227</v>
      </c>
      <c r="D129">
        <v>12</v>
      </c>
      <c r="E129" t="s">
        <v>137</v>
      </c>
      <c r="F129" s="40">
        <v>1978</v>
      </c>
      <c r="G129" t="s">
        <v>4</v>
      </c>
      <c r="H129" t="s">
        <v>53</v>
      </c>
    </row>
    <row r="130" spans="2:8" x14ac:dyDescent="0.25">
      <c r="B130" t="s">
        <v>470</v>
      </c>
      <c r="C130" t="s">
        <v>249</v>
      </c>
      <c r="D130">
        <v>32</v>
      </c>
      <c r="E130" t="s">
        <v>139</v>
      </c>
      <c r="F130" s="40">
        <v>2007</v>
      </c>
      <c r="G130" t="s">
        <v>10</v>
      </c>
      <c r="H130" t="s">
        <v>53</v>
      </c>
    </row>
    <row r="131" spans="2:8" x14ac:dyDescent="0.25">
      <c r="B131" t="s">
        <v>500</v>
      </c>
      <c r="C131" t="s">
        <v>287</v>
      </c>
      <c r="D131">
        <v>76</v>
      </c>
      <c r="E131" t="s">
        <v>137</v>
      </c>
      <c r="F131" s="40">
        <v>1998</v>
      </c>
      <c r="G131" t="s">
        <v>6</v>
      </c>
      <c r="H131" t="s">
        <v>53</v>
      </c>
    </row>
    <row r="132" spans="2:8" x14ac:dyDescent="0.25">
      <c r="B132" t="s">
        <v>678</v>
      </c>
      <c r="C132" t="s">
        <v>659</v>
      </c>
      <c r="D132">
        <v>155</v>
      </c>
      <c r="E132" t="s">
        <v>137</v>
      </c>
      <c r="F132" s="40">
        <v>2009</v>
      </c>
      <c r="G132" t="s">
        <v>12</v>
      </c>
      <c r="H132" t="s">
        <v>58</v>
      </c>
    </row>
    <row r="133" spans="2:8" x14ac:dyDescent="0.25">
      <c r="B133" t="s">
        <v>529</v>
      </c>
      <c r="C133" t="s">
        <v>528</v>
      </c>
      <c r="D133">
        <v>116</v>
      </c>
      <c r="E133" t="s">
        <v>137</v>
      </c>
      <c r="F133" s="40">
        <v>1974</v>
      </c>
      <c r="G133" t="s">
        <v>4</v>
      </c>
      <c r="H133" t="s">
        <v>53</v>
      </c>
    </row>
    <row r="134" spans="2:8" x14ac:dyDescent="0.25">
      <c r="B134" t="s">
        <v>351</v>
      </c>
      <c r="C134" t="s">
        <v>89</v>
      </c>
      <c r="D134">
        <v>127</v>
      </c>
      <c r="E134" t="s">
        <v>139</v>
      </c>
      <c r="F134" s="40">
        <v>1996</v>
      </c>
      <c r="G134" t="s">
        <v>6</v>
      </c>
      <c r="H134" t="s">
        <v>434</v>
      </c>
    </row>
    <row r="135" spans="2:8" x14ac:dyDescent="0.25">
      <c r="B135" t="s">
        <v>506</v>
      </c>
      <c r="C135" t="s">
        <v>119</v>
      </c>
      <c r="D135">
        <v>82</v>
      </c>
      <c r="E135" t="s">
        <v>137</v>
      </c>
      <c r="F135" s="40">
        <v>1979</v>
      </c>
      <c r="G135" t="s">
        <v>4</v>
      </c>
      <c r="H135" t="s">
        <v>53</v>
      </c>
    </row>
    <row r="136" spans="2:8" x14ac:dyDescent="0.25">
      <c r="B136" t="s">
        <v>515</v>
      </c>
      <c r="C136" t="s">
        <v>81</v>
      </c>
      <c r="D136">
        <v>95</v>
      </c>
      <c r="E136" t="s">
        <v>137</v>
      </c>
      <c r="F136" s="40">
        <v>1984</v>
      </c>
      <c r="G136" t="s">
        <v>4</v>
      </c>
      <c r="H136" t="s">
        <v>440</v>
      </c>
    </row>
    <row r="137" spans="2:8" x14ac:dyDescent="0.25">
      <c r="B137" t="s">
        <v>537</v>
      </c>
      <c r="C137" t="s">
        <v>354</v>
      </c>
      <c r="D137">
        <v>129</v>
      </c>
      <c r="E137" t="s">
        <v>137</v>
      </c>
      <c r="F137" s="40">
        <v>1972</v>
      </c>
      <c r="G137" t="s">
        <v>4</v>
      </c>
      <c r="H137" t="s">
        <v>53</v>
      </c>
    </row>
    <row r="138" spans="2:8" x14ac:dyDescent="0.25">
      <c r="B138" t="s">
        <v>673</v>
      </c>
      <c r="C138" t="s">
        <v>663</v>
      </c>
      <c r="D138">
        <v>151</v>
      </c>
      <c r="E138" t="s">
        <v>137</v>
      </c>
      <c r="F138" s="40">
        <v>1956</v>
      </c>
      <c r="G138" t="s">
        <v>4</v>
      </c>
      <c r="H138" t="s">
        <v>58</v>
      </c>
    </row>
    <row r="139" spans="2:8" x14ac:dyDescent="0.25">
      <c r="B139" t="s">
        <v>523</v>
      </c>
      <c r="C139" t="s">
        <v>420</v>
      </c>
      <c r="D139">
        <v>110</v>
      </c>
      <c r="E139" t="s">
        <v>139</v>
      </c>
      <c r="F139" s="40">
        <v>1979</v>
      </c>
      <c r="G139" t="s">
        <v>4</v>
      </c>
      <c r="H139" t="s">
        <v>53</v>
      </c>
    </row>
    <row r="140" spans="2:8" x14ac:dyDescent="0.25">
      <c r="B140" t="s">
        <v>851</v>
      </c>
      <c r="C140" t="s">
        <v>117</v>
      </c>
      <c r="D140">
        <v>156</v>
      </c>
      <c r="E140" t="s">
        <v>137</v>
      </c>
      <c r="F140" s="40">
        <v>1975</v>
      </c>
      <c r="G140" t="s">
        <v>4</v>
      </c>
      <c r="H140" t="s">
        <v>58</v>
      </c>
    </row>
    <row r="141" spans="2:8" x14ac:dyDescent="0.25">
      <c r="B141" t="s">
        <v>113</v>
      </c>
      <c r="C141" t="s">
        <v>178</v>
      </c>
      <c r="D141">
        <v>94</v>
      </c>
      <c r="E141" t="s">
        <v>137</v>
      </c>
      <c r="F141" s="40">
        <v>1979</v>
      </c>
      <c r="G141" t="s">
        <v>4</v>
      </c>
      <c r="H141" t="s">
        <v>53</v>
      </c>
    </row>
    <row r="142" spans="2:8" x14ac:dyDescent="0.25">
      <c r="B142" t="s">
        <v>479</v>
      </c>
      <c r="C142" t="s">
        <v>478</v>
      </c>
      <c r="D142">
        <v>45</v>
      </c>
      <c r="E142" t="s">
        <v>137</v>
      </c>
      <c r="F142" s="40">
        <v>1959</v>
      </c>
      <c r="G142" t="s">
        <v>4</v>
      </c>
      <c r="H142" t="s">
        <v>53</v>
      </c>
    </row>
    <row r="143" spans="2:8" x14ac:dyDescent="0.25">
      <c r="B143" t="s">
        <v>505</v>
      </c>
      <c r="C143" t="s">
        <v>304</v>
      </c>
      <c r="D143">
        <v>81</v>
      </c>
      <c r="E143" t="s">
        <v>137</v>
      </c>
      <c r="F143" s="40">
        <v>1977</v>
      </c>
      <c r="G143" t="s">
        <v>4</v>
      </c>
      <c r="H143" t="s">
        <v>53</v>
      </c>
    </row>
    <row r="144" spans="2:8" x14ac:dyDescent="0.25">
      <c r="B144" t="s">
        <v>682</v>
      </c>
      <c r="C144" t="s">
        <v>270</v>
      </c>
      <c r="D144">
        <v>158</v>
      </c>
      <c r="E144" t="s">
        <v>137</v>
      </c>
      <c r="F144" s="40">
        <v>2003</v>
      </c>
      <c r="G144" t="s">
        <v>6</v>
      </c>
      <c r="H144" t="s">
        <v>681</v>
      </c>
    </row>
    <row r="145" spans="2:8" x14ac:dyDescent="0.25">
      <c r="B145" t="s">
        <v>682</v>
      </c>
      <c r="C145" t="s">
        <v>679</v>
      </c>
      <c r="D145">
        <v>157</v>
      </c>
      <c r="E145" t="s">
        <v>139</v>
      </c>
      <c r="F145" s="40">
        <v>2007</v>
      </c>
      <c r="G145" t="s">
        <v>10</v>
      </c>
      <c r="H145" t="s">
        <v>681</v>
      </c>
    </row>
    <row r="146" spans="2:8" x14ac:dyDescent="0.25">
      <c r="B146" t="s">
        <v>530</v>
      </c>
      <c r="C146" t="s">
        <v>67</v>
      </c>
      <c r="D146">
        <v>117</v>
      </c>
      <c r="E146" t="s">
        <v>137</v>
      </c>
      <c r="F146" s="40">
        <v>1975</v>
      </c>
      <c r="G146" t="s">
        <v>4</v>
      </c>
      <c r="H146" t="s">
        <v>338</v>
      </c>
    </row>
    <row r="147" spans="2:8" x14ac:dyDescent="0.25">
      <c r="B147" t="s">
        <v>120</v>
      </c>
      <c r="C147" t="s">
        <v>75</v>
      </c>
      <c r="D147">
        <v>15</v>
      </c>
      <c r="E147" t="s">
        <v>137</v>
      </c>
      <c r="F147" s="40">
        <v>1992</v>
      </c>
      <c r="G147" t="s">
        <v>6</v>
      </c>
      <c r="H147" t="s">
        <v>53</v>
      </c>
    </row>
    <row r="148" spans="2:8" x14ac:dyDescent="0.25">
      <c r="B148" t="s">
        <v>498</v>
      </c>
      <c r="C148" t="s">
        <v>294</v>
      </c>
      <c r="D148">
        <v>74</v>
      </c>
      <c r="E148" t="s">
        <v>139</v>
      </c>
      <c r="F148" s="40">
        <v>1962</v>
      </c>
      <c r="G148" t="s">
        <v>4</v>
      </c>
      <c r="H148" t="s">
        <v>53</v>
      </c>
    </row>
    <row r="149" spans="2:8" x14ac:dyDescent="0.25">
      <c r="B149" t="s">
        <v>526</v>
      </c>
      <c r="C149" t="s">
        <v>333</v>
      </c>
      <c r="D149">
        <v>114</v>
      </c>
      <c r="E149" t="s">
        <v>137</v>
      </c>
      <c r="F149" s="40">
        <v>1950</v>
      </c>
      <c r="G149" t="s">
        <v>4</v>
      </c>
      <c r="H149" t="s">
        <v>53</v>
      </c>
    </row>
    <row r="150" spans="2:8" x14ac:dyDescent="0.25">
      <c r="B150" t="s">
        <v>261</v>
      </c>
      <c r="C150" t="s">
        <v>387</v>
      </c>
      <c r="D150">
        <v>40</v>
      </c>
      <c r="E150" t="s">
        <v>139</v>
      </c>
      <c r="F150" s="40">
        <v>2009</v>
      </c>
      <c r="G150" t="s">
        <v>12</v>
      </c>
      <c r="H150" t="s">
        <v>253</v>
      </c>
    </row>
    <row r="151" spans="2:8" x14ac:dyDescent="0.25">
      <c r="B151" t="s">
        <v>521</v>
      </c>
      <c r="C151" t="s">
        <v>520</v>
      </c>
      <c r="D151">
        <v>102</v>
      </c>
      <c r="E151" t="s">
        <v>139</v>
      </c>
      <c r="F151" s="40">
        <v>1980</v>
      </c>
      <c r="G151" t="s">
        <v>4</v>
      </c>
      <c r="H151" t="s">
        <v>53</v>
      </c>
    </row>
    <row r="152" spans="2:8" x14ac:dyDescent="0.25">
      <c r="B152" t="s">
        <v>535</v>
      </c>
      <c r="C152" t="s">
        <v>478</v>
      </c>
      <c r="D152">
        <v>126</v>
      </c>
      <c r="E152" t="s">
        <v>137</v>
      </c>
      <c r="F152" s="40">
        <v>1972</v>
      </c>
      <c r="G152" t="s">
        <v>4</v>
      </c>
      <c r="H152" t="s">
        <v>53</v>
      </c>
    </row>
    <row r="153" spans="2:8" x14ac:dyDescent="0.25">
      <c r="B153" t="s">
        <v>179</v>
      </c>
      <c r="C153" t="s">
        <v>126</v>
      </c>
      <c r="D153">
        <v>93</v>
      </c>
      <c r="E153" t="s">
        <v>137</v>
      </c>
      <c r="F153" s="40">
        <v>2000</v>
      </c>
      <c r="G153" t="s">
        <v>6</v>
      </c>
      <c r="H153" t="s">
        <v>53</v>
      </c>
    </row>
    <row r="154" spans="2:8" x14ac:dyDescent="0.25">
      <c r="B154" t="s">
        <v>469</v>
      </c>
      <c r="C154" t="s">
        <v>247</v>
      </c>
      <c r="D154">
        <v>29</v>
      </c>
      <c r="E154" t="s">
        <v>137</v>
      </c>
      <c r="F154" s="40">
        <v>2005</v>
      </c>
      <c r="G154" t="s">
        <v>8</v>
      </c>
      <c r="H154" t="s">
        <v>53</v>
      </c>
    </row>
    <row r="155" spans="2:8" x14ac:dyDescent="0.25">
      <c r="B155" t="s">
        <v>518</v>
      </c>
      <c r="C155" t="s">
        <v>319</v>
      </c>
      <c r="D155">
        <v>99</v>
      </c>
      <c r="E155" t="s">
        <v>137</v>
      </c>
      <c r="F155" s="40">
        <v>1974</v>
      </c>
      <c r="G155" t="s">
        <v>4</v>
      </c>
      <c r="H155" t="s">
        <v>53</v>
      </c>
    </row>
    <row r="156" spans="2:8" x14ac:dyDescent="0.25">
      <c r="B156" t="s">
        <v>467</v>
      </c>
      <c r="C156" t="s">
        <v>242</v>
      </c>
      <c r="D156">
        <v>27</v>
      </c>
      <c r="E156" t="s">
        <v>137</v>
      </c>
      <c r="F156" s="40">
        <v>2004</v>
      </c>
      <c r="G156" t="s">
        <v>8</v>
      </c>
      <c r="H156" t="s">
        <v>244</v>
      </c>
    </row>
    <row r="157" spans="2:8" x14ac:dyDescent="0.25">
      <c r="B157" t="s">
        <v>508</v>
      </c>
      <c r="C157" t="s">
        <v>308</v>
      </c>
      <c r="D157">
        <v>85</v>
      </c>
      <c r="E157" t="s">
        <v>137</v>
      </c>
      <c r="F157" s="40">
        <v>1971</v>
      </c>
      <c r="G157" t="s">
        <v>4</v>
      </c>
      <c r="H157" t="s">
        <v>244</v>
      </c>
    </row>
    <row r="158" spans="2:8" x14ac:dyDescent="0.25">
      <c r="B158" t="s">
        <v>487</v>
      </c>
      <c r="C158" t="s">
        <v>276</v>
      </c>
      <c r="D158">
        <v>53</v>
      </c>
      <c r="E158" t="s">
        <v>137</v>
      </c>
      <c r="F158" s="40">
        <v>1989</v>
      </c>
      <c r="G158" t="s">
        <v>6</v>
      </c>
      <c r="H158" t="s">
        <v>53</v>
      </c>
    </row>
    <row r="159" spans="2:8" x14ac:dyDescent="0.25">
      <c r="B159" t="s">
        <v>161</v>
      </c>
      <c r="C159" t="s">
        <v>117</v>
      </c>
      <c r="D159">
        <v>138</v>
      </c>
      <c r="E159" t="s">
        <v>137</v>
      </c>
      <c r="F159" s="40">
        <v>1985</v>
      </c>
      <c r="G159" t="s">
        <v>4</v>
      </c>
      <c r="H159" t="s">
        <v>53</v>
      </c>
    </row>
    <row r="160" spans="2:8" x14ac:dyDescent="0.25">
      <c r="B160" t="s">
        <v>517</v>
      </c>
      <c r="C160" t="s">
        <v>407</v>
      </c>
      <c r="D160">
        <v>98</v>
      </c>
      <c r="E160" t="s">
        <v>137</v>
      </c>
      <c r="F160" s="40">
        <v>1969</v>
      </c>
      <c r="G160" t="s">
        <v>4</v>
      </c>
      <c r="H160" t="s">
        <v>441</v>
      </c>
    </row>
    <row r="161" spans="2:8" x14ac:dyDescent="0.25">
      <c r="B161" t="s">
        <v>543</v>
      </c>
      <c r="C161" t="s">
        <v>96</v>
      </c>
      <c r="D161">
        <v>134</v>
      </c>
      <c r="E161" t="s">
        <v>137</v>
      </c>
      <c r="F161" s="40">
        <v>1988</v>
      </c>
      <c r="G161" t="s">
        <v>4</v>
      </c>
      <c r="H161" t="s">
        <v>53</v>
      </c>
    </row>
    <row r="162" spans="2:8" x14ac:dyDescent="0.25">
      <c r="B162" t="s">
        <v>325</v>
      </c>
      <c r="C162" t="s">
        <v>412</v>
      </c>
      <c r="D162">
        <v>105</v>
      </c>
      <c r="E162" t="s">
        <v>137</v>
      </c>
      <c r="F162" s="40">
        <v>1978</v>
      </c>
      <c r="G162" t="s">
        <v>4</v>
      </c>
      <c r="H162" t="s">
        <v>434</v>
      </c>
    </row>
    <row r="163" spans="2:8" x14ac:dyDescent="0.25">
      <c r="B163" t="s">
        <v>180</v>
      </c>
      <c r="C163" t="s">
        <v>181</v>
      </c>
      <c r="D163">
        <v>144</v>
      </c>
      <c r="E163" t="s">
        <v>137</v>
      </c>
      <c r="F163" s="40">
        <v>2007</v>
      </c>
      <c r="G163" t="s">
        <v>10</v>
      </c>
      <c r="H163" t="s">
        <v>253</v>
      </c>
    </row>
    <row r="164" spans="2:8" x14ac:dyDescent="0.25">
      <c r="B164" t="s">
        <v>88</v>
      </c>
      <c r="C164" t="s">
        <v>128</v>
      </c>
      <c r="D164">
        <v>143</v>
      </c>
      <c r="E164" t="s">
        <v>137</v>
      </c>
      <c r="F164" s="40">
        <v>1975</v>
      </c>
      <c r="G164" t="s">
        <v>4</v>
      </c>
      <c r="H164" t="s">
        <v>253</v>
      </c>
    </row>
    <row r="165" spans="2:8" x14ac:dyDescent="0.25">
      <c r="B165" t="s">
        <v>109</v>
      </c>
      <c r="C165" t="s">
        <v>182</v>
      </c>
      <c r="D165">
        <v>54</v>
      </c>
      <c r="E165" t="s">
        <v>139</v>
      </c>
      <c r="F165" s="40">
        <v>1971</v>
      </c>
      <c r="G165" t="s">
        <v>4</v>
      </c>
      <c r="H165" t="s">
        <v>278</v>
      </c>
    </row>
    <row r="166" spans="2:8" x14ac:dyDescent="0.25">
      <c r="B166" t="s">
        <v>463</v>
      </c>
      <c r="C166" t="s">
        <v>234</v>
      </c>
      <c r="D166">
        <v>22</v>
      </c>
      <c r="E166" t="s">
        <v>137</v>
      </c>
      <c r="F166" s="40">
        <v>2009</v>
      </c>
      <c r="G166" t="s">
        <v>12</v>
      </c>
      <c r="H166" t="s">
        <v>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2">
    <tabColor theme="9" tint="-0.249977111117893"/>
  </sheetPr>
  <dimension ref="B2:F30"/>
  <sheetViews>
    <sheetView topLeftCell="A13" workbookViewId="0">
      <selection activeCell="C24" sqref="C24"/>
    </sheetView>
  </sheetViews>
  <sheetFormatPr baseColWidth="10" defaultRowHeight="15" x14ac:dyDescent="0.25"/>
  <cols>
    <col min="3" max="3" width="12.7109375" customWidth="1"/>
    <col min="4" max="4" width="11.5703125" customWidth="1"/>
    <col min="5" max="5" width="19.28515625" customWidth="1"/>
  </cols>
  <sheetData>
    <row r="2" spans="2:6" x14ac:dyDescent="0.25">
      <c r="B2" t="s">
        <v>0</v>
      </c>
      <c r="C2" t="s">
        <v>1</v>
      </c>
      <c r="D2" t="s">
        <v>2</v>
      </c>
      <c r="E2" t="s">
        <v>3</v>
      </c>
      <c r="F2" s="13" t="s">
        <v>29</v>
      </c>
    </row>
    <row r="3" spans="2:6" x14ac:dyDescent="0.25">
      <c r="B3" s="1">
        <v>2023</v>
      </c>
      <c r="C3" s="2">
        <v>1988</v>
      </c>
      <c r="D3" s="2" t="s">
        <v>4</v>
      </c>
      <c r="E3" s="2" t="s">
        <v>5</v>
      </c>
      <c r="F3" s="11">
        <f>Categorias[[#This Row],[Ejercicio]]-Categorias[[#This Row],[Año Desde]]</f>
        <v>35</v>
      </c>
    </row>
    <row r="4" spans="2:6" x14ac:dyDescent="0.25">
      <c r="B4" s="1">
        <v>2023</v>
      </c>
      <c r="C4" s="2">
        <v>1989</v>
      </c>
      <c r="D4" s="2" t="s">
        <v>6</v>
      </c>
      <c r="E4" s="2" t="s">
        <v>7</v>
      </c>
      <c r="F4" s="8">
        <f>Categorias[[#This Row],[Ejercicio]]-Categorias[[#This Row],[Año Desde]]</f>
        <v>34</v>
      </c>
    </row>
    <row r="5" spans="2:6" x14ac:dyDescent="0.25">
      <c r="B5" s="1">
        <v>2023</v>
      </c>
      <c r="C5" s="2">
        <v>1990</v>
      </c>
      <c r="D5" s="9" t="s">
        <v>6</v>
      </c>
      <c r="E5" s="2" t="s">
        <v>7</v>
      </c>
      <c r="F5" s="8">
        <f>Categorias[[#This Row],[Ejercicio]]-Categorias[[#This Row],[Año Desde]]</f>
        <v>33</v>
      </c>
    </row>
    <row r="6" spans="2:6" x14ac:dyDescent="0.25">
      <c r="B6" s="1">
        <v>2023</v>
      </c>
      <c r="C6" s="2">
        <v>1991</v>
      </c>
      <c r="D6" s="9" t="s">
        <v>6</v>
      </c>
      <c r="E6" s="2" t="s">
        <v>7</v>
      </c>
      <c r="F6" s="8">
        <f>Categorias[[#This Row],[Ejercicio]]-Categorias[[#This Row],[Año Desde]]</f>
        <v>32</v>
      </c>
    </row>
    <row r="7" spans="2:6" x14ac:dyDescent="0.25">
      <c r="B7" s="1">
        <v>2023</v>
      </c>
      <c r="C7" s="2">
        <v>1992</v>
      </c>
      <c r="D7" s="9" t="s">
        <v>6</v>
      </c>
      <c r="E7" s="2" t="s">
        <v>7</v>
      </c>
      <c r="F7" s="8">
        <f>Categorias[[#This Row],[Ejercicio]]-Categorias[[#This Row],[Año Desde]]</f>
        <v>31</v>
      </c>
    </row>
    <row r="8" spans="2:6" x14ac:dyDescent="0.25">
      <c r="B8" s="1">
        <v>2023</v>
      </c>
      <c r="C8" s="2">
        <v>1993</v>
      </c>
      <c r="D8" s="9" t="s">
        <v>6</v>
      </c>
      <c r="E8" s="2" t="s">
        <v>7</v>
      </c>
      <c r="F8" s="8">
        <f>Categorias[[#This Row],[Ejercicio]]-Categorias[[#This Row],[Año Desde]]</f>
        <v>30</v>
      </c>
    </row>
    <row r="9" spans="2:6" x14ac:dyDescent="0.25">
      <c r="B9" s="1">
        <v>2023</v>
      </c>
      <c r="C9" s="2">
        <v>1994</v>
      </c>
      <c r="D9" s="9" t="s">
        <v>6</v>
      </c>
      <c r="E9" s="2" t="s">
        <v>7</v>
      </c>
      <c r="F9" s="8">
        <f>Categorias[[#This Row],[Ejercicio]]-Categorias[[#This Row],[Año Desde]]</f>
        <v>29</v>
      </c>
    </row>
    <row r="10" spans="2:6" x14ac:dyDescent="0.25">
      <c r="B10" s="1">
        <v>2023</v>
      </c>
      <c r="C10" s="2">
        <v>1995</v>
      </c>
      <c r="D10" s="10" t="s">
        <v>6</v>
      </c>
      <c r="E10" s="2" t="s">
        <v>7</v>
      </c>
      <c r="F10" s="8">
        <f>Categorias[[#This Row],[Ejercicio]]-Categorias[[#This Row],[Año Desde]]</f>
        <v>28</v>
      </c>
    </row>
    <row r="11" spans="2:6" x14ac:dyDescent="0.25">
      <c r="B11" s="1">
        <v>2023</v>
      </c>
      <c r="C11" s="2">
        <v>1996</v>
      </c>
      <c r="D11" s="8" t="s">
        <v>6</v>
      </c>
      <c r="E11" s="2" t="s">
        <v>7</v>
      </c>
      <c r="F11" s="8">
        <f>Categorias[[#This Row],[Ejercicio]]-Categorias[[#This Row],[Año Desde]]</f>
        <v>27</v>
      </c>
    </row>
    <row r="12" spans="2:6" x14ac:dyDescent="0.25">
      <c r="B12" s="1">
        <v>2023</v>
      </c>
      <c r="C12" s="2">
        <v>1997</v>
      </c>
      <c r="D12" s="8" t="s">
        <v>6</v>
      </c>
      <c r="E12" s="2" t="s">
        <v>7</v>
      </c>
      <c r="F12" s="8">
        <f>Categorias[[#This Row],[Ejercicio]]-Categorias[[#This Row],[Año Desde]]</f>
        <v>26</v>
      </c>
    </row>
    <row r="13" spans="2:6" x14ac:dyDescent="0.25">
      <c r="B13" s="1">
        <v>2023</v>
      </c>
      <c r="C13" s="2">
        <v>1998</v>
      </c>
      <c r="D13" s="8" t="s">
        <v>6</v>
      </c>
      <c r="E13" s="2" t="s">
        <v>7</v>
      </c>
      <c r="F13" s="8">
        <f>Categorias[[#This Row],[Ejercicio]]-Categorias[[#This Row],[Año Desde]]</f>
        <v>25</v>
      </c>
    </row>
    <row r="14" spans="2:6" x14ac:dyDescent="0.25">
      <c r="B14" s="1">
        <v>2023</v>
      </c>
      <c r="C14" s="2">
        <v>1999</v>
      </c>
      <c r="D14" s="8" t="s">
        <v>6</v>
      </c>
      <c r="E14" s="2" t="s">
        <v>7</v>
      </c>
      <c r="F14" s="8">
        <f>Categorias[[#This Row],[Ejercicio]]-Categorias[[#This Row],[Año Desde]]</f>
        <v>24</v>
      </c>
    </row>
    <row r="15" spans="2:6" x14ac:dyDescent="0.25">
      <c r="B15" s="1">
        <v>2023</v>
      </c>
      <c r="C15" s="2">
        <v>2000</v>
      </c>
      <c r="D15" s="8" t="s">
        <v>6</v>
      </c>
      <c r="E15" s="2" t="s">
        <v>7</v>
      </c>
      <c r="F15" s="8">
        <f>Categorias[[#This Row],[Ejercicio]]-Categorias[[#This Row],[Año Desde]]</f>
        <v>23</v>
      </c>
    </row>
    <row r="16" spans="2:6" x14ac:dyDescent="0.25">
      <c r="B16" s="1">
        <v>2023</v>
      </c>
      <c r="C16" s="2">
        <v>2001</v>
      </c>
      <c r="D16" s="8" t="s">
        <v>6</v>
      </c>
      <c r="E16" s="2" t="s">
        <v>7</v>
      </c>
      <c r="F16" s="8">
        <f>Categorias[[#This Row],[Ejercicio]]-Categorias[[#This Row],[Año Desde]]</f>
        <v>22</v>
      </c>
    </row>
    <row r="17" spans="2:6" x14ac:dyDescent="0.25">
      <c r="B17" s="1">
        <v>2023</v>
      </c>
      <c r="C17" s="2">
        <v>2002</v>
      </c>
      <c r="D17" s="8" t="s">
        <v>6</v>
      </c>
      <c r="E17" s="2" t="s">
        <v>7</v>
      </c>
      <c r="F17" s="8">
        <f>Categorias[[#This Row],[Ejercicio]]-Categorias[[#This Row],[Año Desde]]</f>
        <v>21</v>
      </c>
    </row>
    <row r="18" spans="2:6" x14ac:dyDescent="0.25">
      <c r="B18" s="1">
        <v>2023</v>
      </c>
      <c r="C18" s="2">
        <v>2003</v>
      </c>
      <c r="D18" s="8" t="s">
        <v>6</v>
      </c>
      <c r="E18" s="2" t="s">
        <v>7</v>
      </c>
      <c r="F18" s="8">
        <f>Categorias[[#This Row],[Ejercicio]]-Categorias[[#This Row],[Año Desde]]</f>
        <v>20</v>
      </c>
    </row>
    <row r="19" spans="2:6" x14ac:dyDescent="0.25">
      <c r="B19" s="1">
        <v>2023</v>
      </c>
      <c r="C19" s="2">
        <v>2004</v>
      </c>
      <c r="D19" s="8" t="s">
        <v>8</v>
      </c>
      <c r="E19" s="2" t="s">
        <v>9</v>
      </c>
      <c r="F19" s="8">
        <f>Categorias[[#This Row],[Ejercicio]]-Categorias[[#This Row],[Año Desde]]</f>
        <v>19</v>
      </c>
    </row>
    <row r="20" spans="2:6" x14ac:dyDescent="0.25">
      <c r="B20" s="1">
        <v>2023</v>
      </c>
      <c r="C20" s="2">
        <v>2005</v>
      </c>
      <c r="D20" s="8" t="s">
        <v>8</v>
      </c>
      <c r="E20" s="2" t="s">
        <v>9</v>
      </c>
      <c r="F20" s="8">
        <f>Categorias[[#This Row],[Ejercicio]]-Categorias[[#This Row],[Año Desde]]</f>
        <v>18</v>
      </c>
    </row>
    <row r="21" spans="2:6" x14ac:dyDescent="0.25">
      <c r="B21" s="1">
        <v>2023</v>
      </c>
      <c r="C21" s="2">
        <v>2006</v>
      </c>
      <c r="D21" s="8" t="s">
        <v>10</v>
      </c>
      <c r="E21" s="2" t="s">
        <v>11</v>
      </c>
      <c r="F21" s="8">
        <f>Categorias[[#This Row],[Ejercicio]]-Categorias[[#This Row],[Año Desde]]</f>
        <v>17</v>
      </c>
    </row>
    <row r="22" spans="2:6" x14ac:dyDescent="0.25">
      <c r="B22" s="1">
        <v>2023</v>
      </c>
      <c r="C22" s="2">
        <v>2007</v>
      </c>
      <c r="D22" s="8" t="s">
        <v>10</v>
      </c>
      <c r="E22" s="2" t="s">
        <v>11</v>
      </c>
      <c r="F22" s="8">
        <f>Categorias[[#This Row],[Ejercicio]]-Categorias[[#This Row],[Año Desde]]</f>
        <v>16</v>
      </c>
    </row>
    <row r="23" spans="2:6" x14ac:dyDescent="0.25">
      <c r="B23" s="1">
        <v>2023</v>
      </c>
      <c r="C23" s="2">
        <v>2008</v>
      </c>
      <c r="D23" s="8" t="s">
        <v>12</v>
      </c>
      <c r="E23" s="2" t="s">
        <v>13</v>
      </c>
      <c r="F23" s="8">
        <f>Categorias[[#This Row],[Ejercicio]]-Categorias[[#This Row],[Año Desde]]</f>
        <v>15</v>
      </c>
    </row>
    <row r="24" spans="2:6" x14ac:dyDescent="0.25">
      <c r="B24" s="1">
        <v>2023</v>
      </c>
      <c r="C24" s="2">
        <v>2009</v>
      </c>
      <c r="D24" s="8" t="s">
        <v>12</v>
      </c>
      <c r="E24" s="2" t="s">
        <v>13</v>
      </c>
      <c r="F24" s="8">
        <f>Categorias[[#This Row],[Ejercicio]]-Categorias[[#This Row],[Año Desde]]</f>
        <v>14</v>
      </c>
    </row>
    <row r="25" spans="2:6" x14ac:dyDescent="0.25">
      <c r="B25" s="1">
        <v>2023</v>
      </c>
      <c r="C25" s="2">
        <v>2010</v>
      </c>
      <c r="D25" s="8" t="s">
        <v>14</v>
      </c>
      <c r="E25" s="2" t="s">
        <v>15</v>
      </c>
      <c r="F25" s="8">
        <f>Categorias[[#This Row],[Ejercicio]]-Categorias[[#This Row],[Año Desde]]</f>
        <v>13</v>
      </c>
    </row>
    <row r="26" spans="2:6" x14ac:dyDescent="0.25">
      <c r="B26" s="1">
        <v>2023</v>
      </c>
      <c r="C26" s="2">
        <v>2011</v>
      </c>
      <c r="D26" s="8" t="s">
        <v>14</v>
      </c>
      <c r="E26" s="2" t="s">
        <v>15</v>
      </c>
      <c r="F26" s="8">
        <f>Categorias[[#This Row],[Ejercicio]]-Categorias[[#This Row],[Año Desde]]</f>
        <v>12</v>
      </c>
    </row>
    <row r="27" spans="2:6" x14ac:dyDescent="0.25">
      <c r="B27" s="1">
        <v>2023</v>
      </c>
      <c r="C27" s="2">
        <v>2012</v>
      </c>
      <c r="D27" s="8" t="s">
        <v>16</v>
      </c>
      <c r="E27" s="2" t="s">
        <v>17</v>
      </c>
      <c r="F27" s="8">
        <f>Categorias[[#This Row],[Ejercicio]]-Categorias[[#This Row],[Año Desde]]</f>
        <v>11</v>
      </c>
    </row>
    <row r="28" spans="2:6" x14ac:dyDescent="0.25">
      <c r="B28" s="1">
        <v>2023</v>
      </c>
      <c r="C28" s="2">
        <v>2013</v>
      </c>
      <c r="D28" s="8" t="s">
        <v>16</v>
      </c>
      <c r="E28" s="2" t="s">
        <v>17</v>
      </c>
      <c r="F28" s="8">
        <f>Categorias[[#This Row],[Ejercicio]]-Categorias[[#This Row],[Año Desde]]</f>
        <v>10</v>
      </c>
    </row>
    <row r="29" spans="2:6" x14ac:dyDescent="0.25">
      <c r="B29" s="1">
        <v>2023</v>
      </c>
      <c r="C29" s="2">
        <v>2014</v>
      </c>
      <c r="D29" s="8" t="s">
        <v>18</v>
      </c>
      <c r="E29" s="3" t="s">
        <v>19</v>
      </c>
      <c r="F29" s="8">
        <f>Categorias[[#This Row],[Ejercicio]]-Categorias[[#This Row],[Año Desde]]</f>
        <v>9</v>
      </c>
    </row>
    <row r="30" spans="2:6" x14ac:dyDescent="0.25">
      <c r="B30" s="1">
        <v>2023</v>
      </c>
      <c r="C30" s="2">
        <v>2015</v>
      </c>
      <c r="D30" s="8" t="s">
        <v>18</v>
      </c>
      <c r="E30" s="3" t="s">
        <v>19</v>
      </c>
      <c r="F30" s="12">
        <f>Categorias[[#This Row],[Ejercicio]]-Categorias[[#This Row],[Año Desde]]</f>
        <v>8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3">
    <tabColor rgb="FFC00000"/>
    <pageSetUpPr fitToPage="1"/>
  </sheetPr>
  <dimension ref="B3:M200"/>
  <sheetViews>
    <sheetView tabSelected="1" topLeftCell="A91" workbookViewId="0">
      <selection activeCell="I101" sqref="I101"/>
    </sheetView>
  </sheetViews>
  <sheetFormatPr baseColWidth="10" defaultRowHeight="15" x14ac:dyDescent="0.25"/>
  <cols>
    <col min="4" max="4" width="14.28515625" style="76" customWidth="1"/>
    <col min="5" max="5" width="32.5703125" customWidth="1"/>
    <col min="9" max="9" width="36.5703125" customWidth="1"/>
  </cols>
  <sheetData>
    <row r="3" spans="2:13" ht="18.75" x14ac:dyDescent="0.3">
      <c r="B3" s="56" t="s">
        <v>219</v>
      </c>
      <c r="C3" t="s">
        <v>20</v>
      </c>
      <c r="D3" s="76" t="s">
        <v>26</v>
      </c>
      <c r="E3" t="s">
        <v>21</v>
      </c>
      <c r="F3" s="7" t="s">
        <v>23</v>
      </c>
      <c r="G3" s="7" t="s">
        <v>30</v>
      </c>
      <c r="H3" s="7" t="s">
        <v>28</v>
      </c>
      <c r="I3" s="7" t="s">
        <v>25</v>
      </c>
    </row>
    <row r="4" spans="2:13" x14ac:dyDescent="0.25">
      <c r="B4" s="57">
        <v>1</v>
      </c>
      <c r="C4">
        <v>2</v>
      </c>
      <c r="D4" s="67" t="s">
        <v>709</v>
      </c>
      <c r="E4" s="18" t="str">
        <f>IF(RESUL[[#This Row],[Dorsal]]&lt;&gt;0,CONCATENATE(VLOOKUP(RESUL[[#This Row],[Dorsal]],INSC[],3,FALSE),", ",VLOOKUP(RESUL[[#This Row],[Dorsal]],INSC[],2,FALSE))," ")</f>
        <v>PAJARES DOMINGUEZ, Adrian</v>
      </c>
      <c r="F4" s="19">
        <f>IF(RESUL[[#This Row],[Dorsal]]&lt;&gt;0,VLOOKUP(RESUL[[#This Row],[Dorsal]],INSC[#All],4,FALSE)," ")</f>
        <v>1998</v>
      </c>
      <c r="G4" s="20" t="str">
        <f>IF(RESUL[[#This Row],[Dorsal]]&lt;&gt;0,VLOOKUP(RESUL[[#This Row],[Dorsal]],INSC[#All],5,FALSE)," ")</f>
        <v>M</v>
      </c>
      <c r="H4" s="20" t="str">
        <f>IF(RESUL[[#This Row],[Dorsal]]&lt;&gt;0,VLOOKUP(RESUL[[#This Row],[Dorsal]],INSC[#All],6,FALSE)," ")</f>
        <v>S</v>
      </c>
      <c r="I4" s="19" t="str">
        <f>IF(RESUL[[#This Row],[Dorsal]]&lt;&gt;0,VLOOKUP(RESUL[[#This Row],[Dorsal]],INSC[#All],7,FALSE)," ")</f>
        <v>C.A. El Prado</v>
      </c>
      <c r="M4" s="6"/>
    </row>
    <row r="5" spans="2:13" x14ac:dyDescent="0.25">
      <c r="B5" s="57">
        <v>2</v>
      </c>
      <c r="C5">
        <v>3</v>
      </c>
      <c r="D5" s="67" t="s">
        <v>710</v>
      </c>
      <c r="E5" s="18" t="str">
        <f>IF(RESUL[[#This Row],[Dorsal]]&lt;&gt;0,CONCATENATE(VLOOKUP(RESUL[[#This Row],[Dorsal]],INSC[],3,FALSE),", ",VLOOKUP(RESUL[[#This Row],[Dorsal]],INSC[],2,FALSE))," ")</f>
        <v>MURUA POZA, Aimar</v>
      </c>
      <c r="F5" s="18">
        <f>IF(RESUL[[#This Row],[Dorsal]]&lt;&gt;0,VLOOKUP(RESUL[[#This Row],[Dorsal]],INSC[#All],4,FALSE)," ")</f>
        <v>2003</v>
      </c>
      <c r="G5" s="21" t="str">
        <f>IF(RESUL[[#This Row],[Dorsal]]&lt;&gt;0,VLOOKUP(RESUL[[#This Row],[Dorsal]],INSC[#All],5,FALSE)," ")</f>
        <v>M</v>
      </c>
      <c r="H5" s="21" t="str">
        <f>IF(RESUL[[#This Row],[Dorsal]]&lt;&gt;0,VLOOKUP(RESUL[[#This Row],[Dorsal]],INSC[#All],6,FALSE)," ")</f>
        <v>S</v>
      </c>
      <c r="I5" s="18" t="str">
        <f>IF(RESUL[[#This Row],[Dorsal]]&lt;&gt;0,VLOOKUP(RESUL[[#This Row],[Dorsal]],INSC[#All],7,FALSE)," ")</f>
        <v>Peñota Dental Alusigma Triathlon Team</v>
      </c>
    </row>
    <row r="6" spans="2:13" x14ac:dyDescent="0.25">
      <c r="B6" s="57">
        <v>3</v>
      </c>
      <c r="C6">
        <v>18</v>
      </c>
      <c r="D6" s="67" t="s">
        <v>711</v>
      </c>
      <c r="E6" s="18" t="str">
        <f>IF(RESUL[[#This Row],[Dorsal]]&lt;&gt;0,CONCATENATE(VLOOKUP(RESUL[[#This Row],[Dorsal]],INSC[],3,FALSE),", ",VLOOKUP(RESUL[[#This Row],[Dorsal]],INSC[],2,FALSE))," ")</f>
        <v>ESTEBAN RODRIGUEZ, Marco</v>
      </c>
      <c r="F6" s="18">
        <f>IF(RESUL[[#This Row],[Dorsal]]&lt;&gt;0,VLOOKUP(RESUL[[#This Row],[Dorsal]],INSC[#All],4,FALSE)," ")</f>
        <v>2009</v>
      </c>
      <c r="G6" s="21" t="str">
        <f>IF(RESUL[[#This Row],[Dorsal]]&lt;&gt;0,VLOOKUP(RESUL[[#This Row],[Dorsal]],INSC[#All],5,FALSE)," ")</f>
        <v>M</v>
      </c>
      <c r="H6" s="21" t="str">
        <f>IF(RESUL[[#This Row],[Dorsal]]&lt;&gt;0,VLOOKUP(RESUL[[#This Row],[Dorsal]],INSC[#All],6,FALSE)," ")</f>
        <v>C</v>
      </c>
      <c r="I6" s="18" t="str">
        <f>IF(RESUL[[#This Row],[Dorsal]]&lt;&gt;0,VLOOKUP(RESUL[[#This Row],[Dorsal]],INSC[#All],7,FALSE)," ")</f>
        <v>Peñota Dental Alusigma Triathlon Team</v>
      </c>
    </row>
    <row r="7" spans="2:13" x14ac:dyDescent="0.25">
      <c r="B7" s="57">
        <v>4</v>
      </c>
      <c r="C7">
        <v>148</v>
      </c>
      <c r="D7" s="67" t="s">
        <v>712</v>
      </c>
      <c r="E7" s="18" t="str">
        <f>IF(RESUL[[#This Row],[Dorsal]]&lt;&gt;0,CONCATENATE(VLOOKUP(RESUL[[#This Row],[Dorsal]],INSC[],3,FALSE),", ",VLOOKUP(RESUL[[#This Row],[Dorsal]],INSC[],2,FALSE))," ")</f>
        <v>LASSA TODA, Pau</v>
      </c>
      <c r="F7" s="18">
        <f>IF(RESUL[[#This Row],[Dorsal]]&lt;&gt;0,VLOOKUP(RESUL[[#This Row],[Dorsal]],INSC[#All],4,FALSE)," ")</f>
        <v>1997</v>
      </c>
      <c r="G7" s="21" t="str">
        <f>IF(RESUL[[#This Row],[Dorsal]]&lt;&gt;0,VLOOKUP(RESUL[[#This Row],[Dorsal]],INSC[#All],5,FALSE)," ")</f>
        <v>M</v>
      </c>
      <c r="H7" s="21" t="str">
        <f>IF(RESUL[[#This Row],[Dorsal]]&lt;&gt;0,VLOOKUP(RESUL[[#This Row],[Dorsal]],INSC[#All],6,FALSE)," ")</f>
        <v>S</v>
      </c>
      <c r="I7" s="18" t="str">
        <f>IF(RESUL[[#This Row],[Dorsal]]&lt;&gt;0,VLOOKUP(RESUL[[#This Row],[Dorsal]],INSC[#All],7,FALSE)," ")</f>
        <v>Independiente</v>
      </c>
    </row>
    <row r="8" spans="2:13" x14ac:dyDescent="0.25">
      <c r="B8" s="57">
        <v>5</v>
      </c>
      <c r="C8">
        <v>4</v>
      </c>
      <c r="D8" s="67" t="s">
        <v>713</v>
      </c>
      <c r="E8" s="18" t="str">
        <f>IF(RESUL[[#This Row],[Dorsal]]&lt;&gt;0,CONCATENATE(VLOOKUP(RESUL[[#This Row],[Dorsal]],INSC[],3,FALSE),", ",VLOOKUP(RESUL[[#This Row],[Dorsal]],INSC[],2,FALSE))," ")</f>
        <v>LASARTE TEJADA, Eñaut</v>
      </c>
      <c r="F8" s="18">
        <f>IF(RESUL[[#This Row],[Dorsal]]&lt;&gt;0,VLOOKUP(RESUL[[#This Row],[Dorsal]],INSC[#All],4,FALSE)," ")</f>
        <v>1994</v>
      </c>
      <c r="G8" s="21" t="str">
        <f>IF(RESUL[[#This Row],[Dorsal]]&lt;&gt;0,VLOOKUP(RESUL[[#This Row],[Dorsal]],INSC[#All],5,FALSE)," ")</f>
        <v>M</v>
      </c>
      <c r="H8" s="21" t="str">
        <f>IF(RESUL[[#This Row],[Dorsal]]&lt;&gt;0,VLOOKUP(RESUL[[#This Row],[Dorsal]],INSC[#All],6,FALSE)," ")</f>
        <v>S</v>
      </c>
      <c r="I8" s="18" t="str">
        <f>IF(RESUL[[#This Row],[Dorsal]]&lt;&gt;0,VLOOKUP(RESUL[[#This Row],[Dorsal]],INSC[#All],7,FALSE)," ")</f>
        <v>Basapiztiak</v>
      </c>
    </row>
    <row r="9" spans="2:13" x14ac:dyDescent="0.25">
      <c r="B9" s="57">
        <v>6</v>
      </c>
      <c r="C9">
        <v>15</v>
      </c>
      <c r="D9" s="67" t="s">
        <v>714</v>
      </c>
      <c r="E9" s="18" t="str">
        <f>IF(RESUL[[#This Row],[Dorsal]]&lt;&gt;0,CONCATENATE(VLOOKUP(RESUL[[#This Row],[Dorsal]],INSC[],3,FALSE),", ",VLOOKUP(RESUL[[#This Row],[Dorsal]],INSC[],2,FALSE))," ")</f>
        <v>SEGUROLA ULI, Ander</v>
      </c>
      <c r="F9" s="18">
        <f>IF(RESUL[[#This Row],[Dorsal]]&lt;&gt;0,VLOOKUP(RESUL[[#This Row],[Dorsal]],INSC[#All],4,FALSE)," ")</f>
        <v>1992</v>
      </c>
      <c r="G9" s="21" t="str">
        <f>IF(RESUL[[#This Row],[Dorsal]]&lt;&gt;0,VLOOKUP(RESUL[[#This Row],[Dorsal]],INSC[#All],5,FALSE)," ")</f>
        <v>M</v>
      </c>
      <c r="H9" s="21" t="str">
        <f>IF(RESUL[[#This Row],[Dorsal]]&lt;&gt;0,VLOOKUP(RESUL[[#This Row],[Dorsal]],INSC[#All],6,FALSE)," ")</f>
        <v>S</v>
      </c>
      <c r="I9" s="18" t="str">
        <f>IF(RESUL[[#This Row],[Dorsal]]&lt;&gt;0,VLOOKUP(RESUL[[#This Row],[Dorsal]],INSC[#All],7,FALSE)," ")</f>
        <v>Independiente</v>
      </c>
    </row>
    <row r="10" spans="2:13" x14ac:dyDescent="0.25">
      <c r="B10" s="57">
        <v>7</v>
      </c>
      <c r="C10">
        <v>134</v>
      </c>
      <c r="D10" s="67" t="s">
        <v>715</v>
      </c>
      <c r="E10" s="18" t="str">
        <f>IF(RESUL[[#This Row],[Dorsal]]&lt;&gt;0,CONCATENATE(VLOOKUP(RESUL[[#This Row],[Dorsal]],INSC[],3,FALSE),", ",VLOOKUP(RESUL[[#This Row],[Dorsal]],INSC[],2,FALSE))," ")</f>
        <v>VALLE ARBIZA , Asier</v>
      </c>
      <c r="F10" s="18">
        <f>IF(RESUL[[#This Row],[Dorsal]]&lt;&gt;0,VLOOKUP(RESUL[[#This Row],[Dorsal]],INSC[#All],4,FALSE)," ")</f>
        <v>1988</v>
      </c>
      <c r="G10" s="21" t="str">
        <f>IF(RESUL[[#This Row],[Dorsal]]&lt;&gt;0,VLOOKUP(RESUL[[#This Row],[Dorsal]],INSC[#All],5,FALSE)," ")</f>
        <v>M</v>
      </c>
      <c r="H10" s="21" t="str">
        <f>IF(RESUL[[#This Row],[Dorsal]]&lt;&gt;0,VLOOKUP(RESUL[[#This Row],[Dorsal]],INSC[#All],6,FALSE)," ")</f>
        <v>V</v>
      </c>
      <c r="I10" s="18" t="str">
        <f>IF(RESUL[[#This Row],[Dorsal]]&lt;&gt;0,VLOOKUP(RESUL[[#This Row],[Dorsal]],INSC[#All],7,FALSE)," ")</f>
        <v>Independiente</v>
      </c>
    </row>
    <row r="11" spans="2:13" x14ac:dyDescent="0.25">
      <c r="B11" s="57">
        <v>8</v>
      </c>
      <c r="C11">
        <v>89</v>
      </c>
      <c r="D11" s="67" t="s">
        <v>716</v>
      </c>
      <c r="E11" s="18" t="str">
        <f>IF(RESUL[[#This Row],[Dorsal]]&lt;&gt;0,CONCATENATE(VLOOKUP(RESUL[[#This Row],[Dorsal]],INSC[],3,FALSE),", ",VLOOKUP(RESUL[[#This Row],[Dorsal]],INSC[],2,FALSE))," ")</f>
        <v xml:space="preserve">ANGLADA AIZPURUA , Iker </v>
      </c>
      <c r="F11" s="18">
        <f>IF(RESUL[[#This Row],[Dorsal]]&lt;&gt;0,VLOOKUP(RESUL[[#This Row],[Dorsal]],INSC[#All],4,FALSE)," ")</f>
        <v>1999</v>
      </c>
      <c r="G11" s="21" t="str">
        <f>IF(RESUL[[#This Row],[Dorsal]]&lt;&gt;0,VLOOKUP(RESUL[[#This Row],[Dorsal]],INSC[#All],5,FALSE)," ")</f>
        <v>M</v>
      </c>
      <c r="H11" s="21" t="str">
        <f>IF(RESUL[[#This Row],[Dorsal]]&lt;&gt;0,VLOOKUP(RESUL[[#This Row],[Dorsal]],INSC[#All],6,FALSE)," ")</f>
        <v>S</v>
      </c>
      <c r="I11" s="18" t="str">
        <f>IF(RESUL[[#This Row],[Dorsal]]&lt;&gt;0,VLOOKUP(RESUL[[#This Row],[Dorsal]],INSC[#All],7,FALSE)," ")</f>
        <v>Super Amara BAT</v>
      </c>
    </row>
    <row r="12" spans="2:13" x14ac:dyDescent="0.25">
      <c r="B12" s="57">
        <v>9</v>
      </c>
      <c r="C12">
        <v>27</v>
      </c>
      <c r="D12" s="67" t="s">
        <v>717</v>
      </c>
      <c r="E12" s="18" t="str">
        <f>IF(RESUL[[#This Row],[Dorsal]]&lt;&gt;0,CONCATENATE(VLOOKUP(RESUL[[#This Row],[Dorsal]],INSC[],3,FALSE),", ",VLOOKUP(RESUL[[#This Row],[Dorsal]],INSC[],2,FALSE))," ")</f>
        <v>TOBAR ARGAIZ, Ibai</v>
      </c>
      <c r="F12" s="18">
        <f>IF(RESUL[[#This Row],[Dorsal]]&lt;&gt;0,VLOOKUP(RESUL[[#This Row],[Dorsal]],INSC[#All],4,FALSE)," ")</f>
        <v>2004</v>
      </c>
      <c r="G12" s="21" t="str">
        <f>IF(RESUL[[#This Row],[Dorsal]]&lt;&gt;0,VLOOKUP(RESUL[[#This Row],[Dorsal]],INSC[#All],5,FALSE)," ")</f>
        <v>M</v>
      </c>
      <c r="H12" s="21" t="str">
        <f>IF(RESUL[[#This Row],[Dorsal]]&lt;&gt;0,VLOOKUP(RESUL[[#This Row],[Dorsal]],INSC[#All],6,FALSE)," ")</f>
        <v>J</v>
      </c>
      <c r="I12" s="18" t="str">
        <f>IF(RESUL[[#This Row],[Dorsal]]&lt;&gt;0,VLOOKUP(RESUL[[#This Row],[Dorsal]],INSC[#All],7,FALSE)," ")</f>
        <v>C. D. Ciclista Vibike</v>
      </c>
    </row>
    <row r="13" spans="2:13" x14ac:dyDescent="0.25">
      <c r="B13" s="57">
        <v>10</v>
      </c>
      <c r="C13">
        <v>59</v>
      </c>
      <c r="D13" s="67" t="s">
        <v>718</v>
      </c>
      <c r="E13" s="18" t="str">
        <f>IF(RESUL[[#This Row],[Dorsal]]&lt;&gt;0,CONCATENATE(VLOOKUP(RESUL[[#This Row],[Dorsal]],INSC[],3,FALSE),", ",VLOOKUP(RESUL[[#This Row],[Dorsal]],INSC[],2,FALSE))," ")</f>
        <v>OSTOLAZA TORRANO, Mikel</v>
      </c>
      <c r="F13" s="18">
        <f>IF(RESUL[[#This Row],[Dorsal]]&lt;&gt;0,VLOOKUP(RESUL[[#This Row],[Dorsal]],INSC[#All],4,FALSE)," ")</f>
        <v>2002</v>
      </c>
      <c r="G13" s="21" t="str">
        <f>IF(RESUL[[#This Row],[Dorsal]]&lt;&gt;0,VLOOKUP(RESUL[[#This Row],[Dorsal]],INSC[#All],5,FALSE)," ")</f>
        <v>M</v>
      </c>
      <c r="H13" s="21" t="str">
        <f>IF(RESUL[[#This Row],[Dorsal]]&lt;&gt;0,VLOOKUP(RESUL[[#This Row],[Dorsal]],INSC[#All],6,FALSE)," ")</f>
        <v>S</v>
      </c>
      <c r="I13" s="18" t="str">
        <f>IF(RESUL[[#This Row],[Dorsal]]&lt;&gt;0,VLOOKUP(RESUL[[#This Row],[Dorsal]],INSC[#All],7,FALSE)," ")</f>
        <v>Independiente</v>
      </c>
    </row>
    <row r="14" spans="2:13" x14ac:dyDescent="0.25">
      <c r="B14" s="57">
        <v>11</v>
      </c>
      <c r="C14">
        <v>104</v>
      </c>
      <c r="D14" s="67" t="s">
        <v>719</v>
      </c>
      <c r="E14" s="18" t="str">
        <f>IF(RESUL[[#This Row],[Dorsal]]&lt;&gt;0,CONCATENATE(VLOOKUP(RESUL[[#This Row],[Dorsal]],INSC[],3,FALSE),", ",VLOOKUP(RESUL[[#This Row],[Dorsal]],INSC[],2,FALSE))," ")</f>
        <v>ARAMBURU SAN PEDRO, Asier</v>
      </c>
      <c r="F14" s="18">
        <f>IF(RESUL[[#This Row],[Dorsal]]&lt;&gt;0,VLOOKUP(RESUL[[#This Row],[Dorsal]],INSC[#All],4,FALSE)," ")</f>
        <v>1974</v>
      </c>
      <c r="G14" s="21" t="str">
        <f>IF(RESUL[[#This Row],[Dorsal]]&lt;&gt;0,VLOOKUP(RESUL[[#This Row],[Dorsal]],INSC[#All],5,FALSE)," ")</f>
        <v>M</v>
      </c>
      <c r="H14" s="21" t="str">
        <f>IF(RESUL[[#This Row],[Dorsal]]&lt;&gt;0,VLOOKUP(RESUL[[#This Row],[Dorsal]],INSC[#All],6,FALSE)," ")</f>
        <v>V</v>
      </c>
      <c r="I14" s="18" t="str">
        <f>IF(RESUL[[#This Row],[Dorsal]]&lt;&gt;0,VLOOKUP(RESUL[[#This Row],[Dorsal]],INSC[#All],7,FALSE)," ")</f>
        <v>Independiente</v>
      </c>
    </row>
    <row r="15" spans="2:13" x14ac:dyDescent="0.25">
      <c r="B15" s="57">
        <v>12</v>
      </c>
      <c r="C15">
        <v>43</v>
      </c>
      <c r="D15" s="67" t="s">
        <v>720</v>
      </c>
      <c r="E15" s="18" t="str">
        <f>IF(RESUL[[#This Row],[Dorsal]]&lt;&gt;0,CONCATENATE(VLOOKUP(RESUL[[#This Row],[Dorsal]],INSC[],3,FALSE),", ",VLOOKUP(RESUL[[#This Row],[Dorsal]],INSC[],2,FALSE))," ")</f>
        <v xml:space="preserve">OLIDEN LIZARRIBAR, Aimar </v>
      </c>
      <c r="F15" s="18">
        <f>IF(RESUL[[#This Row],[Dorsal]]&lt;&gt;0,VLOOKUP(RESUL[[#This Row],[Dorsal]],INSC[#All],4,FALSE)," ")</f>
        <v>2006</v>
      </c>
      <c r="G15" s="21" t="str">
        <f>IF(RESUL[[#This Row],[Dorsal]]&lt;&gt;0,VLOOKUP(RESUL[[#This Row],[Dorsal]],INSC[#All],5,FALSE)," ")</f>
        <v>M</v>
      </c>
      <c r="H15" s="21" t="str">
        <f>IF(RESUL[[#This Row],[Dorsal]]&lt;&gt;0,VLOOKUP(RESUL[[#This Row],[Dorsal]],INSC[#All],6,FALSE)," ")</f>
        <v>JV</v>
      </c>
      <c r="I15" s="18" t="str">
        <f>IF(RESUL[[#This Row],[Dorsal]]&lt;&gt;0,VLOOKUP(RESUL[[#This Row],[Dorsal]],INSC[#All],7,FALSE)," ")</f>
        <v>Yepa Triatloi Kluba</v>
      </c>
    </row>
    <row r="16" spans="2:13" x14ac:dyDescent="0.25">
      <c r="B16" s="57">
        <v>13</v>
      </c>
      <c r="C16">
        <v>1</v>
      </c>
      <c r="D16" s="67" t="s">
        <v>721</v>
      </c>
      <c r="E16" s="18" t="str">
        <f>IF(RESUL[[#This Row],[Dorsal]]&lt;&gt;0,CONCATENATE(VLOOKUP(RESUL[[#This Row],[Dorsal]],INSC[],3,FALSE),", ",VLOOKUP(RESUL[[#This Row],[Dorsal]],INSC[],2,FALSE))," ")</f>
        <v>ARZUBIALDE ELIZEGI, Jon</v>
      </c>
      <c r="F16" s="18">
        <f>IF(RESUL[[#This Row],[Dorsal]]&lt;&gt;0,VLOOKUP(RESUL[[#This Row],[Dorsal]],INSC[#All],4,FALSE)," ")</f>
        <v>1963</v>
      </c>
      <c r="G16" s="21" t="str">
        <f>IF(RESUL[[#This Row],[Dorsal]]&lt;&gt;0,VLOOKUP(RESUL[[#This Row],[Dorsal]],INSC[#All],5,FALSE)," ")</f>
        <v>M</v>
      </c>
      <c r="H16" s="21" t="str">
        <f>IF(RESUL[[#This Row],[Dorsal]]&lt;&gt;0,VLOOKUP(RESUL[[#This Row],[Dorsal]],INSC[#All],6,FALSE)," ")</f>
        <v>V</v>
      </c>
      <c r="I16" s="18" t="str">
        <f>IF(RESUL[[#This Row],[Dorsal]]&lt;&gt;0,VLOOKUP(RESUL[[#This Row],[Dorsal]],INSC[#All],7,FALSE)," ")</f>
        <v xml:space="preserve">Atlético San Sebastián </v>
      </c>
    </row>
    <row r="17" spans="2:9" x14ac:dyDescent="0.25">
      <c r="B17" s="57">
        <v>14</v>
      </c>
      <c r="C17">
        <v>20</v>
      </c>
      <c r="D17" s="67" t="s">
        <v>722</v>
      </c>
      <c r="E17" s="18" t="str">
        <f>IF(RESUL[[#This Row],[Dorsal]]&lt;&gt;0,CONCATENATE(VLOOKUP(RESUL[[#This Row],[Dorsal]],INSC[],3,FALSE),", ",VLOOKUP(RESUL[[#This Row],[Dorsal]],INSC[],2,FALSE))," ")</f>
        <v>LABAKA LIZARAZU, Igor</v>
      </c>
      <c r="F17" s="18">
        <f>IF(RESUL[[#This Row],[Dorsal]]&lt;&gt;0,VLOOKUP(RESUL[[#This Row],[Dorsal]],INSC[#All],4,FALSE)," ")</f>
        <v>1905</v>
      </c>
      <c r="G17" s="21" t="str">
        <f>IF(RESUL[[#This Row],[Dorsal]]&lt;&gt;0,VLOOKUP(RESUL[[#This Row],[Dorsal]],INSC[#All],5,FALSE)," ")</f>
        <v>M</v>
      </c>
      <c r="H17" s="21" t="str">
        <f>IF(RESUL[[#This Row],[Dorsal]]&lt;&gt;0,VLOOKUP(RESUL[[#This Row],[Dorsal]],INSC[#All],6,FALSE)," ")</f>
        <v>V</v>
      </c>
      <c r="I17" s="18" t="str">
        <f>IF(RESUL[[#This Row],[Dorsal]]&lt;&gt;0,VLOOKUP(RESUL[[#This Row],[Dorsal]],INSC[#All],7,FALSE)," ")</f>
        <v xml:space="preserve">Atlético San Sebastián </v>
      </c>
    </row>
    <row r="18" spans="2:9" x14ac:dyDescent="0.25">
      <c r="B18" s="57">
        <v>15</v>
      </c>
      <c r="C18">
        <v>28</v>
      </c>
      <c r="D18" s="67" t="s">
        <v>723</v>
      </c>
      <c r="E18" t="str">
        <f>IF(RESUL[[#This Row],[Dorsal]]&lt;&gt;0,CONCATENATE(VLOOKUP(RESUL[[#This Row],[Dorsal]],INSC[],3,FALSE),", ",VLOOKUP(RESUL[[#This Row],[Dorsal]],INSC[],2,FALSE))," ")</f>
        <v xml:space="preserve">HERNÁNDEZ SALSAMENDI , Alejandro </v>
      </c>
      <c r="F18" s="18">
        <f>IF(RESUL[[#This Row],[Dorsal]]&lt;&gt;0,VLOOKUP(RESUL[[#This Row],[Dorsal]],INSC[#All],4,FALSE)," ")</f>
        <v>2004</v>
      </c>
      <c r="G18" s="21" t="str">
        <f>IF(RESUL[[#This Row],[Dorsal]]&lt;&gt;0,VLOOKUP(RESUL[[#This Row],[Dorsal]],INSC[#All],5,FALSE)," ")</f>
        <v>M</v>
      </c>
      <c r="H18" s="21" t="str">
        <f>IF(RESUL[[#This Row],[Dorsal]]&lt;&gt;0,VLOOKUP(RESUL[[#This Row],[Dorsal]],INSC[#All],6,FALSE)," ")</f>
        <v>J</v>
      </c>
      <c r="I18" s="18" t="str">
        <f>IF(RESUL[[#This Row],[Dorsal]]&lt;&gt;0,VLOOKUP(RESUL[[#This Row],[Dorsal]],INSC[#All],7,FALSE)," ")</f>
        <v>Independiente</v>
      </c>
    </row>
    <row r="19" spans="2:9" x14ac:dyDescent="0.25">
      <c r="B19" s="57">
        <v>16</v>
      </c>
      <c r="C19">
        <v>53</v>
      </c>
      <c r="D19" s="67" t="s">
        <v>724</v>
      </c>
      <c r="E19" s="18" t="str">
        <f>IF(RESUL[[#This Row],[Dorsal]]&lt;&gt;0,CONCATENATE(VLOOKUP(RESUL[[#This Row],[Dorsal]],INSC[],3,FALSE),", ",VLOOKUP(RESUL[[#This Row],[Dorsal]],INSC[],2,FALSE))," ")</f>
        <v>URANGA, Iban</v>
      </c>
      <c r="F19" s="18">
        <f>IF(RESUL[[#This Row],[Dorsal]]&lt;&gt;0,VLOOKUP(RESUL[[#This Row],[Dorsal]],INSC[#All],4,FALSE)," ")</f>
        <v>1989</v>
      </c>
      <c r="G19" s="21" t="str">
        <f>IF(RESUL[[#This Row],[Dorsal]]&lt;&gt;0,VLOOKUP(RESUL[[#This Row],[Dorsal]],INSC[#All],5,FALSE)," ")</f>
        <v>M</v>
      </c>
      <c r="H19" s="21" t="str">
        <f>IF(RESUL[[#This Row],[Dorsal]]&lt;&gt;0,VLOOKUP(RESUL[[#This Row],[Dorsal]],INSC[#All],6,FALSE)," ")</f>
        <v>S</v>
      </c>
      <c r="I19" s="18" t="str">
        <f>IF(RESUL[[#This Row],[Dorsal]]&lt;&gt;0,VLOOKUP(RESUL[[#This Row],[Dorsal]],INSC[#All],7,FALSE)," ")</f>
        <v>Independiente</v>
      </c>
    </row>
    <row r="20" spans="2:9" x14ac:dyDescent="0.25">
      <c r="B20" s="57">
        <v>17</v>
      </c>
      <c r="C20">
        <v>119</v>
      </c>
      <c r="D20" s="67" t="s">
        <v>725</v>
      </c>
      <c r="E20" s="18" t="str">
        <f>IF(RESUL[[#This Row],[Dorsal]]&lt;&gt;0,CONCATENATE(VLOOKUP(RESUL[[#This Row],[Dorsal]],INSC[],3,FALSE),", ",VLOOKUP(RESUL[[#This Row],[Dorsal]],INSC[],2,FALSE))," ")</f>
        <v>MURILLO IRIARTE, Borja</v>
      </c>
      <c r="F20" s="18">
        <f>IF(RESUL[[#This Row],[Dorsal]]&lt;&gt;0,VLOOKUP(RESUL[[#This Row],[Dorsal]],INSC[#All],4,FALSE)," ")</f>
        <v>1982</v>
      </c>
      <c r="G20" s="21" t="str">
        <f>IF(RESUL[[#This Row],[Dorsal]]&lt;&gt;0,VLOOKUP(RESUL[[#This Row],[Dorsal]],INSC[#All],5,FALSE)," ")</f>
        <v>M</v>
      </c>
      <c r="H20" s="21" t="str">
        <f>IF(RESUL[[#This Row],[Dorsal]]&lt;&gt;0,VLOOKUP(RESUL[[#This Row],[Dorsal]],INSC[#All],6,FALSE)," ")</f>
        <v>V</v>
      </c>
      <c r="I20" s="18" t="str">
        <f>IF(RESUL[[#This Row],[Dorsal]]&lt;&gt;0,VLOOKUP(RESUL[[#This Row],[Dorsal]],INSC[#All],7,FALSE)," ")</f>
        <v>Independiente</v>
      </c>
    </row>
    <row r="21" spans="2:9" x14ac:dyDescent="0.25">
      <c r="B21" s="57">
        <v>18</v>
      </c>
      <c r="C21">
        <v>163</v>
      </c>
      <c r="D21" s="67" t="s">
        <v>726</v>
      </c>
      <c r="E21" s="18" t="str">
        <f>IF(RESUL[[#This Row],[Dorsal]]&lt;&gt;0,CONCATENATE(VLOOKUP(RESUL[[#This Row],[Dorsal]],INSC[],3,FALSE),", ",VLOOKUP(RESUL[[#This Row],[Dorsal]],INSC[],2,FALSE))," ")</f>
        <v>AZURMENDI CUENYA, Gorka</v>
      </c>
      <c r="F21" s="18">
        <f>IF(RESUL[[#This Row],[Dorsal]]&lt;&gt;0,VLOOKUP(RESUL[[#This Row],[Dorsal]],INSC[#All],4,FALSE)," ")</f>
        <v>2001</v>
      </c>
      <c r="G21" s="21" t="str">
        <f>IF(RESUL[[#This Row],[Dorsal]]&lt;&gt;0,VLOOKUP(RESUL[[#This Row],[Dorsal]],INSC[#All],5,FALSE)," ")</f>
        <v>M</v>
      </c>
      <c r="H21" s="21" t="str">
        <f>IF(RESUL[[#This Row],[Dorsal]]&lt;&gt;0,VLOOKUP(RESUL[[#This Row],[Dorsal]],INSC[#All],6,FALSE)," ")</f>
        <v>S</v>
      </c>
      <c r="I21" s="18" t="str">
        <f>IF(RESUL[[#This Row],[Dorsal]]&lt;&gt;0,VLOOKUP(RESUL[[#This Row],[Dorsal]],INSC[#All],7,FALSE)," ")</f>
        <v>Jakintza</v>
      </c>
    </row>
    <row r="22" spans="2:9" x14ac:dyDescent="0.25">
      <c r="B22" s="57">
        <v>19</v>
      </c>
      <c r="C22">
        <v>117</v>
      </c>
      <c r="D22" s="67" t="s">
        <v>727</v>
      </c>
      <c r="E22" s="18" t="str">
        <f>IF(RESUL[[#This Row],[Dorsal]]&lt;&gt;0,CONCATENATE(VLOOKUP(RESUL[[#This Row],[Dorsal]],INSC[],3,FALSE),", ",VLOOKUP(RESUL[[#This Row],[Dorsal]],INSC[],2,FALSE))," ")</f>
        <v>SATRUSTEGI GARCÍA, Xabier</v>
      </c>
      <c r="F22" s="18">
        <f>IF(RESUL[[#This Row],[Dorsal]]&lt;&gt;0,VLOOKUP(RESUL[[#This Row],[Dorsal]],INSC[#All],4,FALSE)," ")</f>
        <v>1975</v>
      </c>
      <c r="G22" s="21" t="str">
        <f>IF(RESUL[[#This Row],[Dorsal]]&lt;&gt;0,VLOOKUP(RESUL[[#This Row],[Dorsal]],INSC[#All],5,FALSE)," ")</f>
        <v>M</v>
      </c>
      <c r="H22" s="21" t="str">
        <f>IF(RESUL[[#This Row],[Dorsal]]&lt;&gt;0,VLOOKUP(RESUL[[#This Row],[Dorsal]],INSC[#All],6,FALSE)," ")</f>
        <v>V</v>
      </c>
      <c r="I22" s="18" t="str">
        <f>IF(RESUL[[#This Row],[Dorsal]]&lt;&gt;0,VLOOKUP(RESUL[[#This Row],[Dorsal]],INSC[#All],7,FALSE)," ")</f>
        <v>Araxes</v>
      </c>
    </row>
    <row r="23" spans="2:9" x14ac:dyDescent="0.25">
      <c r="B23" s="57">
        <v>20</v>
      </c>
      <c r="C23">
        <v>17</v>
      </c>
      <c r="D23" s="67" t="s">
        <v>728</v>
      </c>
      <c r="E23" s="18" t="str">
        <f>IF(RESUL[[#This Row],[Dorsal]]&lt;&gt;0,CONCATENATE(VLOOKUP(RESUL[[#This Row],[Dorsal]],INSC[],3,FALSE),", ",VLOOKUP(RESUL[[#This Row],[Dorsal]],INSC[],2,FALSE))," ")</f>
        <v>ETXABE, Joanes</v>
      </c>
      <c r="F23" s="18">
        <f>IF(RESUL[[#This Row],[Dorsal]]&lt;&gt;0,VLOOKUP(RESUL[[#This Row],[Dorsal]],INSC[#All],4,FALSE)," ")</f>
        <v>2005</v>
      </c>
      <c r="G23" s="21" t="str">
        <f>IF(RESUL[[#This Row],[Dorsal]]&lt;&gt;0,VLOOKUP(RESUL[[#This Row],[Dorsal]],INSC[#All],5,FALSE)," ")</f>
        <v>M</v>
      </c>
      <c r="H23" s="21" t="str">
        <f>IF(RESUL[[#This Row],[Dorsal]]&lt;&gt;0,VLOOKUP(RESUL[[#This Row],[Dorsal]],INSC[#All],6,FALSE)," ")</f>
        <v>J</v>
      </c>
      <c r="I23" s="18" t="str">
        <f>IF(RESUL[[#This Row],[Dorsal]]&lt;&gt;0,VLOOKUP(RESUL[[#This Row],[Dorsal]],INSC[#All],7,FALSE)," ")</f>
        <v xml:space="preserve">Atlético San Sebastián  </v>
      </c>
    </row>
    <row r="24" spans="2:9" x14ac:dyDescent="0.25">
      <c r="B24" s="57">
        <v>21</v>
      </c>
      <c r="C24">
        <v>85</v>
      </c>
      <c r="D24" s="67" t="s">
        <v>729</v>
      </c>
      <c r="E24" s="18" t="str">
        <f>IF(RESUL[[#This Row],[Dorsal]]&lt;&gt;0,CONCATENATE(VLOOKUP(RESUL[[#This Row],[Dorsal]],INSC[],3,FALSE),", ",VLOOKUP(RESUL[[#This Row],[Dorsal]],INSC[],2,FALSE))," ")</f>
        <v>TOBAR ORTIZ DE URBINA, Ciro</v>
      </c>
      <c r="F24" s="18">
        <f>IF(RESUL[[#This Row],[Dorsal]]&lt;&gt;0,VLOOKUP(RESUL[[#This Row],[Dorsal]],INSC[#All],4,FALSE)," ")</f>
        <v>1971</v>
      </c>
      <c r="G24" s="21" t="str">
        <f>IF(RESUL[[#This Row],[Dorsal]]&lt;&gt;0,VLOOKUP(RESUL[[#This Row],[Dorsal]],INSC[#All],5,FALSE)," ")</f>
        <v>M</v>
      </c>
      <c r="H24" s="21" t="str">
        <f>IF(RESUL[[#This Row],[Dorsal]]&lt;&gt;0,VLOOKUP(RESUL[[#This Row],[Dorsal]],INSC[#All],6,FALSE)," ")</f>
        <v>V</v>
      </c>
      <c r="I24" s="18" t="str">
        <f>IF(RESUL[[#This Row],[Dorsal]]&lt;&gt;0,VLOOKUP(RESUL[[#This Row],[Dorsal]],INSC[#All],7,FALSE)," ")</f>
        <v>C. D. Ciclista Vibike</v>
      </c>
    </row>
    <row r="25" spans="2:9" x14ac:dyDescent="0.25">
      <c r="B25" s="57">
        <v>22</v>
      </c>
      <c r="C25">
        <v>65</v>
      </c>
      <c r="D25" s="67" t="s">
        <v>730</v>
      </c>
      <c r="E25" s="18" t="str">
        <f>IF(RESUL[[#This Row],[Dorsal]]&lt;&gt;0,CONCATENATE(VLOOKUP(RESUL[[#This Row],[Dorsal]],INSC[],3,FALSE),", ",VLOOKUP(RESUL[[#This Row],[Dorsal]],INSC[],2,FALSE))," ")</f>
        <v>CASAS SANCHEZ, Mertxe</v>
      </c>
      <c r="F25" s="18">
        <f>IF(RESUL[[#This Row],[Dorsal]]&lt;&gt;0,VLOOKUP(RESUL[[#This Row],[Dorsal]],INSC[#All],4,FALSE)," ")</f>
        <v>1972</v>
      </c>
      <c r="G25" s="21" t="str">
        <f>IF(RESUL[[#This Row],[Dorsal]]&lt;&gt;0,VLOOKUP(RESUL[[#This Row],[Dorsal]],INSC[#All],5,FALSE)," ")</f>
        <v>F</v>
      </c>
      <c r="H25" s="21" t="str">
        <f>IF(RESUL[[#This Row],[Dorsal]]&lt;&gt;0,VLOOKUP(RESUL[[#This Row],[Dorsal]],INSC[#All],6,FALSE)," ")</f>
        <v>V</v>
      </c>
      <c r="I25" s="18" t="str">
        <f>IF(RESUL[[#This Row],[Dorsal]]&lt;&gt;0,VLOOKUP(RESUL[[#This Row],[Dorsal]],INSC[#All],7,FALSE)," ")</f>
        <v>Lotme K.K.</v>
      </c>
    </row>
    <row r="26" spans="2:9" x14ac:dyDescent="0.25">
      <c r="B26" s="57">
        <v>23</v>
      </c>
      <c r="C26">
        <v>93</v>
      </c>
      <c r="D26" s="67" t="s">
        <v>731</v>
      </c>
      <c r="E26" s="18" t="str">
        <f>IF(RESUL[[#This Row],[Dorsal]]&lt;&gt;0,CONCATENATE(VLOOKUP(RESUL[[#This Row],[Dorsal]],INSC[],3,FALSE),", ",VLOOKUP(RESUL[[#This Row],[Dorsal]],INSC[],2,FALSE))," ")</f>
        <v>SOTO, Aitzol</v>
      </c>
      <c r="F26" s="18">
        <f>IF(RESUL[[#This Row],[Dorsal]]&lt;&gt;0,VLOOKUP(RESUL[[#This Row],[Dorsal]],INSC[#All],4,FALSE)," ")</f>
        <v>2000</v>
      </c>
      <c r="G26" s="21" t="str">
        <f>IF(RESUL[[#This Row],[Dorsal]]&lt;&gt;0,VLOOKUP(RESUL[[#This Row],[Dorsal]],INSC[#All],5,FALSE)," ")</f>
        <v>M</v>
      </c>
      <c r="H26" s="21" t="str">
        <f>IF(RESUL[[#This Row],[Dorsal]]&lt;&gt;0,VLOOKUP(RESUL[[#This Row],[Dorsal]],INSC[#All],6,FALSE)," ")</f>
        <v>S</v>
      </c>
      <c r="I26" s="18" t="str">
        <f>IF(RESUL[[#This Row],[Dorsal]]&lt;&gt;0,VLOOKUP(RESUL[[#This Row],[Dorsal]],INSC[#All],7,FALSE)," ")</f>
        <v>Independiente</v>
      </c>
    </row>
    <row r="27" spans="2:9" x14ac:dyDescent="0.25">
      <c r="B27" s="57">
        <v>24</v>
      </c>
      <c r="C27">
        <v>83</v>
      </c>
      <c r="D27" s="67" t="s">
        <v>732</v>
      </c>
      <c r="E27" s="18" t="str">
        <f>IF(RESUL[[#This Row],[Dorsal]]&lt;&gt;0,CONCATENATE(VLOOKUP(RESUL[[#This Row],[Dorsal]],INSC[],3,FALSE),", ",VLOOKUP(RESUL[[#This Row],[Dorsal]],INSC[],2,FALSE))," ")</f>
        <v>AIZPURUA INCHAUSTI, Xabier</v>
      </c>
      <c r="F27" s="18">
        <f>IF(RESUL[[#This Row],[Dorsal]]&lt;&gt;0,VLOOKUP(RESUL[[#This Row],[Dorsal]],INSC[#All],4,FALSE)," ")</f>
        <v>2002</v>
      </c>
      <c r="G27" s="21" t="str">
        <f>IF(RESUL[[#This Row],[Dorsal]]&lt;&gt;0,VLOOKUP(RESUL[[#This Row],[Dorsal]],INSC[#All],5,FALSE)," ")</f>
        <v>M</v>
      </c>
      <c r="H27" s="21" t="str">
        <f>IF(RESUL[[#This Row],[Dorsal]]&lt;&gt;0,VLOOKUP(RESUL[[#This Row],[Dorsal]],INSC[#All],6,FALSE)," ")</f>
        <v>S</v>
      </c>
      <c r="I27" s="18" t="str">
        <f>IF(RESUL[[#This Row],[Dorsal]]&lt;&gt;0,VLOOKUP(RESUL[[#This Row],[Dorsal]],INSC[#All],7,FALSE)," ")</f>
        <v>Lotme K.K.</v>
      </c>
    </row>
    <row r="28" spans="2:9" x14ac:dyDescent="0.25">
      <c r="B28" s="57">
        <v>25</v>
      </c>
      <c r="C28">
        <v>96</v>
      </c>
      <c r="D28" s="67" t="s">
        <v>733</v>
      </c>
      <c r="E28" s="18" t="str">
        <f>IF(RESUL[[#This Row],[Dorsal]]&lt;&gt;0,CONCATENATE(VLOOKUP(RESUL[[#This Row],[Dorsal]],INSC[],3,FALSE),", ",VLOOKUP(RESUL[[#This Row],[Dorsal]],INSC[],2,FALSE))," ")</f>
        <v>DIAZ, Josu</v>
      </c>
      <c r="F28" s="18">
        <f>IF(RESUL[[#This Row],[Dorsal]]&lt;&gt;0,VLOOKUP(RESUL[[#This Row],[Dorsal]],INSC[#All],4,FALSE)," ")</f>
        <v>1987</v>
      </c>
      <c r="G28" s="21" t="str">
        <f>IF(RESUL[[#This Row],[Dorsal]]&lt;&gt;0,VLOOKUP(RESUL[[#This Row],[Dorsal]],INSC[#All],5,FALSE)," ")</f>
        <v>M</v>
      </c>
      <c r="H28" s="21" t="str">
        <f>IF(RESUL[[#This Row],[Dorsal]]&lt;&gt;0,VLOOKUP(RESUL[[#This Row],[Dorsal]],INSC[#All],6,FALSE)," ")</f>
        <v>V</v>
      </c>
      <c r="I28" s="18" t="str">
        <f>IF(RESUL[[#This Row],[Dorsal]]&lt;&gt;0,VLOOKUP(RESUL[[#This Row],[Dorsal]],INSC[#All],7,FALSE)," ")</f>
        <v>Independiente</v>
      </c>
    </row>
    <row r="29" spans="2:9" x14ac:dyDescent="0.25">
      <c r="B29" s="57">
        <v>26</v>
      </c>
      <c r="C29">
        <v>99</v>
      </c>
      <c r="D29" s="67" t="s">
        <v>734</v>
      </c>
      <c r="E29" s="18" t="str">
        <f>IF(RESUL[[#This Row],[Dorsal]]&lt;&gt;0,CONCATENATE(VLOOKUP(RESUL[[#This Row],[Dorsal]],INSC[],3,FALSE),", ",VLOOKUP(RESUL[[#This Row],[Dorsal]],INSC[],2,FALSE))," ")</f>
        <v>TERESA ZABALA, Ixma</v>
      </c>
      <c r="F29" s="18">
        <f>IF(RESUL[[#This Row],[Dorsal]]&lt;&gt;0,VLOOKUP(RESUL[[#This Row],[Dorsal]],INSC[#All],4,FALSE)," ")</f>
        <v>1974</v>
      </c>
      <c r="G29" s="21" t="str">
        <f>IF(RESUL[[#This Row],[Dorsal]]&lt;&gt;0,VLOOKUP(RESUL[[#This Row],[Dorsal]],INSC[#All],5,FALSE)," ")</f>
        <v>M</v>
      </c>
      <c r="H29" s="21" t="str">
        <f>IF(RESUL[[#This Row],[Dorsal]]&lt;&gt;0,VLOOKUP(RESUL[[#This Row],[Dorsal]],INSC[#All],6,FALSE)," ")</f>
        <v>V</v>
      </c>
      <c r="I29" s="18" t="str">
        <f>IF(RESUL[[#This Row],[Dorsal]]&lt;&gt;0,VLOOKUP(RESUL[[#This Row],[Dorsal]],INSC[#All],7,FALSE)," ")</f>
        <v>Independiente</v>
      </c>
    </row>
    <row r="30" spans="2:9" x14ac:dyDescent="0.25">
      <c r="B30" s="57">
        <v>27</v>
      </c>
      <c r="C30">
        <v>161</v>
      </c>
      <c r="D30" s="67" t="s">
        <v>735</v>
      </c>
      <c r="E30" s="18" t="str">
        <f>IF(RESUL[[#This Row],[Dorsal]]&lt;&gt;0,CONCATENATE(VLOOKUP(RESUL[[#This Row],[Dorsal]],INSC[],3,FALSE),", ",VLOOKUP(RESUL[[#This Row],[Dorsal]],INSC[],2,FALSE))," ")</f>
        <v>HOYOS SETIEN, Xabier</v>
      </c>
      <c r="F30" s="18">
        <f>IF(RESUL[[#This Row],[Dorsal]]&lt;&gt;0,VLOOKUP(RESUL[[#This Row],[Dorsal]],INSC[#All],4,FALSE)," ")</f>
        <v>2001</v>
      </c>
      <c r="G30" s="21" t="str">
        <f>IF(RESUL[[#This Row],[Dorsal]]&lt;&gt;0,VLOOKUP(RESUL[[#This Row],[Dorsal]],INSC[#All],5,FALSE)," ")</f>
        <v>M</v>
      </c>
      <c r="H30" s="21" t="str">
        <f>IF(RESUL[[#This Row],[Dorsal]]&lt;&gt;0,VLOOKUP(RESUL[[#This Row],[Dorsal]],INSC[#All],6,FALSE)," ")</f>
        <v>S</v>
      </c>
      <c r="I30" s="18" t="str">
        <f>IF(RESUL[[#This Row],[Dorsal]]&lt;&gt;0,VLOOKUP(RESUL[[#This Row],[Dorsal]],INSC[#All],7,FALSE)," ")</f>
        <v>Independiente</v>
      </c>
    </row>
    <row r="31" spans="2:9" x14ac:dyDescent="0.25">
      <c r="B31" s="57">
        <v>28</v>
      </c>
      <c r="C31">
        <v>140</v>
      </c>
      <c r="D31" s="67" t="s">
        <v>736</v>
      </c>
      <c r="E31" s="18" t="str">
        <f>IF(RESUL[[#This Row],[Dorsal]]&lt;&gt;0,CONCATENATE(VLOOKUP(RESUL[[#This Row],[Dorsal]],INSC[],3,FALSE),", ",VLOOKUP(RESUL[[#This Row],[Dorsal]],INSC[],2,FALSE))," ")</f>
        <v>PERLINES TORRES, Eritz</v>
      </c>
      <c r="F31" s="18">
        <f>IF(RESUL[[#This Row],[Dorsal]]&lt;&gt;0,VLOOKUP(RESUL[[#This Row],[Dorsal]],INSC[#All],4,FALSE)," ")</f>
        <v>1992</v>
      </c>
      <c r="G31" s="21" t="str">
        <f>IF(RESUL[[#This Row],[Dorsal]]&lt;&gt;0,VLOOKUP(RESUL[[#This Row],[Dorsal]],INSC[#All],5,FALSE)," ")</f>
        <v>M</v>
      </c>
      <c r="H31" s="21" t="str">
        <f>IF(RESUL[[#This Row],[Dorsal]]&lt;&gt;0,VLOOKUP(RESUL[[#This Row],[Dorsal]],INSC[#All],6,FALSE)," ")</f>
        <v>S</v>
      </c>
      <c r="I31" s="18" t="str">
        <f>IF(RESUL[[#This Row],[Dorsal]]&lt;&gt;0,VLOOKUP(RESUL[[#This Row],[Dorsal]],INSC[#All],7,FALSE)," ")</f>
        <v>Ixilpen</v>
      </c>
    </row>
    <row r="32" spans="2:9" x14ac:dyDescent="0.25">
      <c r="B32" s="57">
        <v>29</v>
      </c>
      <c r="C32">
        <v>152</v>
      </c>
      <c r="D32" s="67" t="s">
        <v>737</v>
      </c>
      <c r="E32" s="18" t="str">
        <f>IF(RESUL[[#This Row],[Dorsal]]&lt;&gt;0,CONCATENATE(VLOOKUP(RESUL[[#This Row],[Dorsal]],INSC[],3,FALSE),", ",VLOOKUP(RESUL[[#This Row],[Dorsal]],INSC[],2,FALSE))," ")</f>
        <v>GALARRAGA LOPEZ, Unax</v>
      </c>
      <c r="F32" s="18">
        <f>IF(RESUL[[#This Row],[Dorsal]]&lt;&gt;0,VLOOKUP(RESUL[[#This Row],[Dorsal]],INSC[#All],4,FALSE)," ")</f>
        <v>2002</v>
      </c>
      <c r="G32" s="21" t="str">
        <f>IF(RESUL[[#This Row],[Dorsal]]&lt;&gt;0,VLOOKUP(RESUL[[#This Row],[Dorsal]],INSC[#All],5,FALSE)," ")</f>
        <v>M</v>
      </c>
      <c r="H32" s="21" t="str">
        <f>IF(RESUL[[#This Row],[Dorsal]]&lt;&gt;0,VLOOKUP(RESUL[[#This Row],[Dorsal]],INSC[#All],6,FALSE)," ")</f>
        <v>S</v>
      </c>
      <c r="I32" s="18" t="str">
        <f>IF(RESUL[[#This Row],[Dorsal]]&lt;&gt;0,VLOOKUP(RESUL[[#This Row],[Dorsal]],INSC[#All],7,FALSE)," ")</f>
        <v>Atlético San Sebastián</v>
      </c>
    </row>
    <row r="33" spans="2:9" x14ac:dyDescent="0.25">
      <c r="B33" s="57">
        <v>30</v>
      </c>
      <c r="C33">
        <v>84</v>
      </c>
      <c r="D33" s="67" t="s">
        <v>738</v>
      </c>
      <c r="E33" s="18" t="str">
        <f>IF(RESUL[[#This Row],[Dorsal]]&lt;&gt;0,CONCATENATE(VLOOKUP(RESUL[[#This Row],[Dorsal]],INSC[],3,FALSE),", ",VLOOKUP(RESUL[[#This Row],[Dorsal]],INSC[],2,FALSE))," ")</f>
        <v>GORROCHATEGUI NANCLARES, Iñigo</v>
      </c>
      <c r="F33" s="18">
        <f>IF(RESUL[[#This Row],[Dorsal]]&lt;&gt;0,VLOOKUP(RESUL[[#This Row],[Dorsal]],INSC[#All],4,FALSE)," ")</f>
        <v>1996</v>
      </c>
      <c r="G33" s="21" t="str">
        <f>IF(RESUL[[#This Row],[Dorsal]]&lt;&gt;0,VLOOKUP(RESUL[[#This Row],[Dorsal]],INSC[#All],5,FALSE)," ")</f>
        <v>M</v>
      </c>
      <c r="H33" s="21" t="str">
        <f>IF(RESUL[[#This Row],[Dorsal]]&lt;&gt;0,VLOOKUP(RESUL[[#This Row],[Dorsal]],INSC[#All],6,FALSE)," ")</f>
        <v>S</v>
      </c>
      <c r="I33" s="18" t="str">
        <f>IF(RESUL[[#This Row],[Dorsal]]&lt;&gt;0,VLOOKUP(RESUL[[#This Row],[Dorsal]],INSC[#All],7,FALSE)," ")</f>
        <v>Estrailurtarrak</v>
      </c>
    </row>
    <row r="34" spans="2:9" x14ac:dyDescent="0.25">
      <c r="B34" s="57">
        <v>31</v>
      </c>
      <c r="C34">
        <v>157</v>
      </c>
      <c r="D34" s="67" t="s">
        <v>739</v>
      </c>
      <c r="E34" s="18" t="str">
        <f>IF(RESUL[[#This Row],[Dorsal]]&lt;&gt;0,CONCATENATE(VLOOKUP(RESUL[[#This Row],[Dorsal]],INSC[],3,FALSE),", ",VLOOKUP(RESUL[[#This Row],[Dorsal]],INSC[],2,FALSE))," ")</f>
        <v>SANZ ARANBURU, Izaskun</v>
      </c>
      <c r="F34" s="18">
        <f>IF(RESUL[[#This Row],[Dorsal]]&lt;&gt;0,VLOOKUP(RESUL[[#This Row],[Dorsal]],INSC[#All],4,FALSE)," ")</f>
        <v>2007</v>
      </c>
      <c r="G34" s="21" t="str">
        <f>IF(RESUL[[#This Row],[Dorsal]]&lt;&gt;0,VLOOKUP(RESUL[[#This Row],[Dorsal]],INSC[#All],5,FALSE)," ")</f>
        <v>F</v>
      </c>
      <c r="H34" s="21" t="str">
        <f>IF(RESUL[[#This Row],[Dorsal]]&lt;&gt;0,VLOOKUP(RESUL[[#This Row],[Dorsal]],INSC[#All],6,FALSE)," ")</f>
        <v>JV</v>
      </c>
      <c r="I34" s="18" t="str">
        <f>IF(RESUL[[#This Row],[Dorsal]]&lt;&gt;0,VLOOKUP(RESUL[[#This Row],[Dorsal]],INSC[#All],7,FALSE)," ")</f>
        <v>Super Amara BAT</v>
      </c>
    </row>
    <row r="35" spans="2:9" x14ac:dyDescent="0.25">
      <c r="B35" s="57">
        <v>32</v>
      </c>
      <c r="C35">
        <v>158</v>
      </c>
      <c r="D35" s="67" t="s">
        <v>740</v>
      </c>
      <c r="E35" s="18" t="str">
        <f>IF(RESUL[[#This Row],[Dorsal]]&lt;&gt;0,CONCATENATE(VLOOKUP(RESUL[[#This Row],[Dorsal]],INSC[],3,FALSE),", ",VLOOKUP(RESUL[[#This Row],[Dorsal]],INSC[],2,FALSE))," ")</f>
        <v>SANZ ARANBURU, Iñaki</v>
      </c>
      <c r="F35" s="18">
        <f>IF(RESUL[[#This Row],[Dorsal]]&lt;&gt;0,VLOOKUP(RESUL[[#This Row],[Dorsal]],INSC[#All],4,FALSE)," ")</f>
        <v>2003</v>
      </c>
      <c r="G35" s="21" t="str">
        <f>IF(RESUL[[#This Row],[Dorsal]]&lt;&gt;0,VLOOKUP(RESUL[[#This Row],[Dorsal]],INSC[#All],5,FALSE)," ")</f>
        <v>M</v>
      </c>
      <c r="H35" s="21" t="str">
        <f>IF(RESUL[[#This Row],[Dorsal]]&lt;&gt;0,VLOOKUP(RESUL[[#This Row],[Dorsal]],INSC[#All],6,FALSE)," ")</f>
        <v>S</v>
      </c>
      <c r="I35" s="18" t="str">
        <f>IF(RESUL[[#This Row],[Dorsal]]&lt;&gt;0,VLOOKUP(RESUL[[#This Row],[Dorsal]],INSC[#All],7,FALSE)," ")</f>
        <v>Super Amara BAT</v>
      </c>
    </row>
    <row r="36" spans="2:9" x14ac:dyDescent="0.25">
      <c r="B36" s="57">
        <v>33</v>
      </c>
      <c r="C36">
        <v>8</v>
      </c>
      <c r="D36" s="67" t="s">
        <v>741</v>
      </c>
      <c r="E36" s="18" t="str">
        <f>IF(RESUL[[#This Row],[Dorsal]]&lt;&gt;0,CONCATENATE(VLOOKUP(RESUL[[#This Row],[Dorsal]],INSC[],3,FALSE),", ",VLOOKUP(RESUL[[#This Row],[Dorsal]],INSC[],2,FALSE))," ")</f>
        <v>ARREGI BARBA, Joanes</v>
      </c>
      <c r="F36" s="18">
        <f>IF(RESUL[[#This Row],[Dorsal]]&lt;&gt;0,VLOOKUP(RESUL[[#This Row],[Dorsal]],INSC[#All],4,FALSE)," ")</f>
        <v>2002</v>
      </c>
      <c r="G36" s="21" t="str">
        <f>IF(RESUL[[#This Row],[Dorsal]]&lt;&gt;0,VLOOKUP(RESUL[[#This Row],[Dorsal]],INSC[#All],5,FALSE)," ")</f>
        <v>M</v>
      </c>
      <c r="H36" s="21" t="str">
        <f>IF(RESUL[[#This Row],[Dorsal]]&lt;&gt;0,VLOOKUP(RESUL[[#This Row],[Dorsal]],INSC[#All],6,FALSE)," ")</f>
        <v>S</v>
      </c>
      <c r="I36" s="18" t="str">
        <f>IF(RESUL[[#This Row],[Dorsal]]&lt;&gt;0,VLOOKUP(RESUL[[#This Row],[Dorsal]],INSC[#All],7,FALSE)," ")</f>
        <v xml:space="preserve">Atlético San Sebastián </v>
      </c>
    </row>
    <row r="37" spans="2:9" x14ac:dyDescent="0.25">
      <c r="B37" s="57">
        <v>34</v>
      </c>
      <c r="C37">
        <v>36</v>
      </c>
      <c r="D37" s="67" t="s">
        <v>742</v>
      </c>
      <c r="E37" s="18" t="str">
        <f>IF(RESUL[[#This Row],[Dorsal]]&lt;&gt;0,CONCATENATE(VLOOKUP(RESUL[[#This Row],[Dorsal]],INSC[],3,FALSE),", ",VLOOKUP(RESUL[[#This Row],[Dorsal]],INSC[],2,FALSE))," ")</f>
        <v>DEL TESO, Mario</v>
      </c>
      <c r="F37" s="18">
        <f>IF(RESUL[[#This Row],[Dorsal]]&lt;&gt;0,VLOOKUP(RESUL[[#This Row],[Dorsal]],INSC[#All],4,FALSE)," ")</f>
        <v>2009</v>
      </c>
      <c r="G37" s="21" t="str">
        <f>IF(RESUL[[#This Row],[Dorsal]]&lt;&gt;0,VLOOKUP(RESUL[[#This Row],[Dorsal]],INSC[#All],5,FALSE)," ")</f>
        <v>M</v>
      </c>
      <c r="H37" s="21" t="str">
        <f>IF(RESUL[[#This Row],[Dorsal]]&lt;&gt;0,VLOOKUP(RESUL[[#This Row],[Dorsal]],INSC[#All],6,FALSE)," ")</f>
        <v>C</v>
      </c>
      <c r="I37" s="18" t="str">
        <f>IF(RESUL[[#This Row],[Dorsal]]&lt;&gt;0,VLOOKUP(RESUL[[#This Row],[Dorsal]],INSC[#All],7,FALSE)," ")</f>
        <v xml:space="preserve">Atlético San Sebastián </v>
      </c>
    </row>
    <row r="38" spans="2:9" x14ac:dyDescent="0.25">
      <c r="B38" s="57">
        <v>35</v>
      </c>
      <c r="C38">
        <v>138</v>
      </c>
      <c r="D38" s="67" t="s">
        <v>743</v>
      </c>
      <c r="E38" s="18" t="str">
        <f>IF(RESUL[[#This Row],[Dorsal]]&lt;&gt;0,CONCATENATE(VLOOKUP(RESUL[[#This Row],[Dorsal]],INSC[],3,FALSE),", ",VLOOKUP(RESUL[[#This Row],[Dorsal]],INSC[],2,FALSE))," ")</f>
        <v>URRESTI GOMEZ, Iñigo</v>
      </c>
      <c r="F38" s="18">
        <f>IF(RESUL[[#This Row],[Dorsal]]&lt;&gt;0,VLOOKUP(RESUL[[#This Row],[Dorsal]],INSC[#All],4,FALSE)," ")</f>
        <v>1985</v>
      </c>
      <c r="G38" s="21" t="str">
        <f>IF(RESUL[[#This Row],[Dorsal]]&lt;&gt;0,VLOOKUP(RESUL[[#This Row],[Dorsal]],INSC[#All],5,FALSE)," ")</f>
        <v>M</v>
      </c>
      <c r="H38" s="21" t="str">
        <f>IF(RESUL[[#This Row],[Dorsal]]&lt;&gt;0,VLOOKUP(RESUL[[#This Row],[Dorsal]],INSC[#All],6,FALSE)," ")</f>
        <v>V</v>
      </c>
      <c r="I38" s="18" t="str">
        <f>IF(RESUL[[#This Row],[Dorsal]]&lt;&gt;0,VLOOKUP(RESUL[[#This Row],[Dorsal]],INSC[#All],7,FALSE)," ")</f>
        <v>Independiente</v>
      </c>
    </row>
    <row r="39" spans="2:9" x14ac:dyDescent="0.25">
      <c r="B39" s="57">
        <v>36</v>
      </c>
      <c r="C39">
        <v>30</v>
      </c>
      <c r="D39" s="67" t="s">
        <v>744</v>
      </c>
      <c r="E39" s="18" t="str">
        <f>IF(RESUL[[#This Row],[Dorsal]]&lt;&gt;0,CONCATENATE(VLOOKUP(RESUL[[#This Row],[Dorsal]],INSC[],3,FALSE),", ",VLOOKUP(RESUL[[#This Row],[Dorsal]],INSC[],2,FALSE))," ")</f>
        <v>CAMPANILLAS RIPALDA, Samuel</v>
      </c>
      <c r="F39" s="18">
        <f>IF(RESUL[[#This Row],[Dorsal]]&lt;&gt;0,VLOOKUP(RESUL[[#This Row],[Dorsal]],INSC[#All],4,FALSE)," ")</f>
        <v>2007</v>
      </c>
      <c r="G39" s="21" t="str">
        <f>IF(RESUL[[#This Row],[Dorsal]]&lt;&gt;0,VLOOKUP(RESUL[[#This Row],[Dorsal]],INSC[#All],5,FALSE)," ")</f>
        <v>M</v>
      </c>
      <c r="H39" s="21" t="str">
        <f>IF(RESUL[[#This Row],[Dorsal]]&lt;&gt;0,VLOOKUP(RESUL[[#This Row],[Dorsal]],INSC[#All],6,FALSE)," ")</f>
        <v>JV</v>
      </c>
      <c r="I39" s="18" t="str">
        <f>IF(RESUL[[#This Row],[Dorsal]]&lt;&gt;0,VLOOKUP(RESUL[[#This Row],[Dorsal]],INSC[#All],7,FALSE)," ")</f>
        <v>Real Sociedad Atletismo</v>
      </c>
    </row>
    <row r="40" spans="2:9" x14ac:dyDescent="0.25">
      <c r="B40" s="57">
        <v>37</v>
      </c>
      <c r="C40">
        <v>6</v>
      </c>
      <c r="D40" s="67" t="s">
        <v>745</v>
      </c>
      <c r="E40" s="18" t="str">
        <f>IF(RESUL[[#This Row],[Dorsal]]&lt;&gt;0,CONCATENATE(VLOOKUP(RESUL[[#This Row],[Dorsal]],INSC[],3,FALSE),", ",VLOOKUP(RESUL[[#This Row],[Dorsal]],INSC[],2,FALSE))," ")</f>
        <v>GARUZ MARIN, Arhane</v>
      </c>
      <c r="F40" s="18">
        <f>IF(RESUL[[#This Row],[Dorsal]]&lt;&gt;0,VLOOKUP(RESUL[[#This Row],[Dorsal]],INSC[#All],4,FALSE)," ")</f>
        <v>2009</v>
      </c>
      <c r="G40" s="21" t="str">
        <f>IF(RESUL[[#This Row],[Dorsal]]&lt;&gt;0,VLOOKUP(RESUL[[#This Row],[Dorsal]],INSC[#All],5,FALSE)," ")</f>
        <v>F</v>
      </c>
      <c r="H40" s="21" t="str">
        <f>IF(RESUL[[#This Row],[Dorsal]]&lt;&gt;0,VLOOKUP(RESUL[[#This Row],[Dorsal]],INSC[#All],6,FALSE)," ")</f>
        <v>C</v>
      </c>
      <c r="I40" s="18" t="str">
        <f>IF(RESUL[[#This Row],[Dorsal]]&lt;&gt;0,VLOOKUP(RESUL[[#This Row],[Dorsal]],INSC[#All],7,FALSE)," ")</f>
        <v>Fc Barcelona</v>
      </c>
    </row>
    <row r="41" spans="2:9" x14ac:dyDescent="0.25">
      <c r="B41" s="57">
        <v>38</v>
      </c>
      <c r="C41">
        <v>105</v>
      </c>
      <c r="D41" s="67" t="s">
        <v>746</v>
      </c>
      <c r="E41" s="18" t="str">
        <f>IF(RESUL[[#This Row],[Dorsal]]&lt;&gt;0,CONCATENATE(VLOOKUP(RESUL[[#This Row],[Dorsal]],INSC[],3,FALSE),", ",VLOOKUP(RESUL[[#This Row],[Dorsal]],INSC[],2,FALSE))," ")</f>
        <v>VERGARA GABILONDO, Igotz</v>
      </c>
      <c r="F41" s="18">
        <f>IF(RESUL[[#This Row],[Dorsal]]&lt;&gt;0,VLOOKUP(RESUL[[#This Row],[Dorsal]],INSC[#All],4,FALSE)," ")</f>
        <v>1978</v>
      </c>
      <c r="G41" s="21" t="str">
        <f>IF(RESUL[[#This Row],[Dorsal]]&lt;&gt;0,VLOOKUP(RESUL[[#This Row],[Dorsal]],INSC[#All],5,FALSE)," ")</f>
        <v>M</v>
      </c>
      <c r="H41" s="21" t="str">
        <f>IF(RESUL[[#This Row],[Dorsal]]&lt;&gt;0,VLOOKUP(RESUL[[#This Row],[Dorsal]],INSC[#All],6,FALSE)," ")</f>
        <v>V</v>
      </c>
      <c r="I41" s="18" t="str">
        <f>IF(RESUL[[#This Row],[Dorsal]]&lt;&gt;0,VLOOKUP(RESUL[[#This Row],[Dorsal]],INSC[#All],7,FALSE)," ")</f>
        <v>Zumeatarra Kirol Taldea</v>
      </c>
    </row>
    <row r="42" spans="2:9" x14ac:dyDescent="0.25">
      <c r="B42" s="57">
        <v>39</v>
      </c>
      <c r="C42">
        <v>151</v>
      </c>
      <c r="D42" s="67" t="s">
        <v>747</v>
      </c>
      <c r="E42" s="18" t="str">
        <f>IF(RESUL[[#This Row],[Dorsal]]&lt;&gt;0,CONCATENATE(VLOOKUP(RESUL[[#This Row],[Dorsal]],INSC[],3,FALSE),", ",VLOOKUP(RESUL[[#This Row],[Dorsal]],INSC[],2,FALSE))," ")</f>
        <v>RUIZ CABESTANY, Jordi</v>
      </c>
      <c r="F42" s="18">
        <f>IF(RESUL[[#This Row],[Dorsal]]&lt;&gt;0,VLOOKUP(RESUL[[#This Row],[Dorsal]],INSC[#All],4,FALSE)," ")</f>
        <v>1956</v>
      </c>
      <c r="G42" s="21" t="str">
        <f>IF(RESUL[[#This Row],[Dorsal]]&lt;&gt;0,VLOOKUP(RESUL[[#This Row],[Dorsal]],INSC[#All],5,FALSE)," ")</f>
        <v>M</v>
      </c>
      <c r="H42" s="21" t="str">
        <f>IF(RESUL[[#This Row],[Dorsal]]&lt;&gt;0,VLOOKUP(RESUL[[#This Row],[Dorsal]],INSC[#All],6,FALSE)," ")</f>
        <v>V</v>
      </c>
      <c r="I42" s="18" t="str">
        <f>IF(RESUL[[#This Row],[Dorsal]]&lt;&gt;0,VLOOKUP(RESUL[[#This Row],[Dorsal]],INSC[#All],7,FALSE)," ")</f>
        <v>Atlético San Sebastián</v>
      </c>
    </row>
    <row r="43" spans="2:9" x14ac:dyDescent="0.25">
      <c r="B43" s="57">
        <v>40</v>
      </c>
      <c r="C43">
        <v>100</v>
      </c>
      <c r="D43" s="67" t="s">
        <v>748</v>
      </c>
      <c r="E43" s="18" t="str">
        <f>IF(RESUL[[#This Row],[Dorsal]]&lt;&gt;0,CONCATENATE(VLOOKUP(RESUL[[#This Row],[Dorsal]],INSC[],3,FALSE),", ",VLOOKUP(RESUL[[#This Row],[Dorsal]],INSC[],2,FALSE))," ")</f>
        <v>CUADRADO, Mitxel</v>
      </c>
      <c r="F43" s="18">
        <f>IF(RESUL[[#This Row],[Dorsal]]&lt;&gt;0,VLOOKUP(RESUL[[#This Row],[Dorsal]],INSC[#All],4,FALSE)," ")</f>
        <v>1968</v>
      </c>
      <c r="G43" s="21" t="str">
        <f>IF(RESUL[[#This Row],[Dorsal]]&lt;&gt;0,VLOOKUP(RESUL[[#This Row],[Dorsal]],INSC[#All],5,FALSE)," ")</f>
        <v>M</v>
      </c>
      <c r="H43" s="21" t="str">
        <f>IF(RESUL[[#This Row],[Dorsal]]&lt;&gt;0,VLOOKUP(RESUL[[#This Row],[Dorsal]],INSC[#All],6,FALSE)," ")</f>
        <v>V</v>
      </c>
      <c r="I43" s="18" t="str">
        <f>IF(RESUL[[#This Row],[Dorsal]]&lt;&gt;0,VLOOKUP(RESUL[[#This Row],[Dorsal]],INSC[#All],7,FALSE)," ")</f>
        <v>Bolitas Anaiak</v>
      </c>
    </row>
    <row r="44" spans="2:9" x14ac:dyDescent="0.25">
      <c r="B44" s="57">
        <v>41</v>
      </c>
      <c r="C44">
        <v>153</v>
      </c>
      <c r="D44" s="67" t="s">
        <v>749</v>
      </c>
      <c r="E44" s="18" t="str">
        <f>IF(RESUL[[#This Row],[Dorsal]]&lt;&gt;0,CONCATENATE(VLOOKUP(RESUL[[#This Row],[Dorsal]],INSC[],3,FALSE),", ",VLOOKUP(RESUL[[#This Row],[Dorsal]],INSC[],2,FALSE))," ")</f>
        <v>ARREGI ZUBIMENDI, Aitzol</v>
      </c>
      <c r="F44" s="18">
        <f>IF(RESUL[[#This Row],[Dorsal]]&lt;&gt;0,VLOOKUP(RESUL[[#This Row],[Dorsal]],INSC[#All],4,FALSE)," ")</f>
        <v>1971</v>
      </c>
      <c r="G44" s="21" t="str">
        <f>IF(RESUL[[#This Row],[Dorsal]]&lt;&gt;0,VLOOKUP(RESUL[[#This Row],[Dorsal]],INSC[#All],5,FALSE)," ")</f>
        <v>M</v>
      </c>
      <c r="H44" s="21" t="str">
        <f>IF(RESUL[[#This Row],[Dorsal]]&lt;&gt;0,VLOOKUP(RESUL[[#This Row],[Dorsal]],INSC[#All],6,FALSE)," ")</f>
        <v>V</v>
      </c>
      <c r="I44" s="18" t="str">
        <f>IF(RESUL[[#This Row],[Dorsal]]&lt;&gt;0,VLOOKUP(RESUL[[#This Row],[Dorsal]],INSC[#All],7,FALSE)," ")</f>
        <v>Independiente</v>
      </c>
    </row>
    <row r="45" spans="2:9" x14ac:dyDescent="0.25">
      <c r="B45" s="57">
        <v>42</v>
      </c>
      <c r="C45">
        <v>58</v>
      </c>
      <c r="D45" s="67" t="s">
        <v>750</v>
      </c>
      <c r="E45" s="18" t="str">
        <f>IF(RESUL[[#This Row],[Dorsal]]&lt;&gt;0,CONCATENATE(VLOOKUP(RESUL[[#This Row],[Dorsal]],INSC[],3,FALSE),", ",VLOOKUP(RESUL[[#This Row],[Dorsal]],INSC[],2,FALSE))," ")</f>
        <v>MURUA URDANGARIN, Aitor</v>
      </c>
      <c r="F45" s="18">
        <f>IF(RESUL[[#This Row],[Dorsal]]&lt;&gt;0,VLOOKUP(RESUL[[#This Row],[Dorsal]],INSC[#All],4,FALSE)," ")</f>
        <v>1970</v>
      </c>
      <c r="G45" s="21" t="str">
        <f>IF(RESUL[[#This Row],[Dorsal]]&lt;&gt;0,VLOOKUP(RESUL[[#This Row],[Dorsal]],INSC[#All],5,FALSE)," ")</f>
        <v>M</v>
      </c>
      <c r="H45" s="21" t="str">
        <f>IF(RESUL[[#This Row],[Dorsal]]&lt;&gt;0,VLOOKUP(RESUL[[#This Row],[Dorsal]],INSC[#All],6,FALSE)," ")</f>
        <v>V</v>
      </c>
      <c r="I45" s="18" t="str">
        <f>IF(RESUL[[#This Row],[Dorsal]]&lt;&gt;0,VLOOKUP(RESUL[[#This Row],[Dorsal]],INSC[#All],7,FALSE)," ")</f>
        <v>Zumeatarra Triatloi Taldea</v>
      </c>
    </row>
    <row r="46" spans="2:9" x14ac:dyDescent="0.25">
      <c r="B46" s="57">
        <v>43</v>
      </c>
      <c r="C46">
        <v>21</v>
      </c>
      <c r="D46" s="67" t="s">
        <v>751</v>
      </c>
      <c r="E46" s="18" t="str">
        <f>IF(RESUL[[#This Row],[Dorsal]]&lt;&gt;0,CONCATENATE(VLOOKUP(RESUL[[#This Row],[Dorsal]],INSC[],3,FALSE),", ",VLOOKUP(RESUL[[#This Row],[Dorsal]],INSC[],2,FALSE))," ")</f>
        <v>LATASA, Alex</v>
      </c>
      <c r="F46" s="18">
        <f>IF(RESUL[[#This Row],[Dorsal]]&lt;&gt;0,VLOOKUP(RESUL[[#This Row],[Dorsal]],INSC[#All],4,FALSE)," ")</f>
        <v>2004</v>
      </c>
      <c r="G46" s="21" t="str">
        <f>IF(RESUL[[#This Row],[Dorsal]]&lt;&gt;0,VLOOKUP(RESUL[[#This Row],[Dorsal]],INSC[#All],5,FALSE)," ")</f>
        <v>M</v>
      </c>
      <c r="H46" s="21" t="str">
        <f>IF(RESUL[[#This Row],[Dorsal]]&lt;&gt;0,VLOOKUP(RESUL[[#This Row],[Dorsal]],INSC[#All],6,FALSE)," ")</f>
        <v>J</v>
      </c>
      <c r="I46" s="18" t="str">
        <f>IF(RESUL[[#This Row],[Dorsal]]&lt;&gt;0,VLOOKUP(RESUL[[#This Row],[Dorsal]],INSC[#All],7,FALSE)," ")</f>
        <v>Independiente</v>
      </c>
    </row>
    <row r="47" spans="2:9" x14ac:dyDescent="0.25">
      <c r="B47" s="57">
        <v>44</v>
      </c>
      <c r="C47">
        <v>98</v>
      </c>
      <c r="D47" s="67" t="s">
        <v>752</v>
      </c>
      <c r="E47" s="18" t="str">
        <f>IF(RESUL[[#This Row],[Dorsal]]&lt;&gt;0,CONCATENATE(VLOOKUP(RESUL[[#This Row],[Dorsal]],INSC[],3,FALSE),", ",VLOOKUP(RESUL[[#This Row],[Dorsal]],INSC[],2,FALSE))," ")</f>
        <v xml:space="preserve">USABIAGA ARTOLA, Kepa </v>
      </c>
      <c r="F47" s="18">
        <f>IF(RESUL[[#This Row],[Dorsal]]&lt;&gt;0,VLOOKUP(RESUL[[#This Row],[Dorsal]],INSC[#All],4,FALSE)," ")</f>
        <v>1969</v>
      </c>
      <c r="G47" s="21" t="str">
        <f>IF(RESUL[[#This Row],[Dorsal]]&lt;&gt;0,VLOOKUP(RESUL[[#This Row],[Dorsal]],INSC[#All],5,FALSE)," ")</f>
        <v>M</v>
      </c>
      <c r="H47" s="21" t="str">
        <f>IF(RESUL[[#This Row],[Dorsal]]&lt;&gt;0,VLOOKUP(RESUL[[#This Row],[Dorsal]],INSC[#All],6,FALSE)," ")</f>
        <v>V</v>
      </c>
      <c r="I47" s="18" t="str">
        <f>IF(RESUL[[#This Row],[Dorsal]]&lt;&gt;0,VLOOKUP(RESUL[[#This Row],[Dorsal]],INSC[#All],7,FALSE)," ")</f>
        <v>Denontzat Ocr</v>
      </c>
    </row>
    <row r="48" spans="2:9" x14ac:dyDescent="0.25">
      <c r="B48" s="57">
        <v>45</v>
      </c>
      <c r="C48">
        <v>28</v>
      </c>
      <c r="D48" s="67" t="s">
        <v>754</v>
      </c>
      <c r="E48" s="18" t="str">
        <f>IF(RESUL[[#This Row],[Dorsal]]&lt;&gt;0,CONCATENATE(VLOOKUP(RESUL[[#This Row],[Dorsal]],INSC[],3,FALSE),", ",VLOOKUP(RESUL[[#This Row],[Dorsal]],INSC[],2,FALSE))," ")</f>
        <v xml:space="preserve">HERNÁNDEZ SALSAMENDI , Alejandro </v>
      </c>
      <c r="F48" s="18">
        <f>IF(RESUL[[#This Row],[Dorsal]]&lt;&gt;0,VLOOKUP(RESUL[[#This Row],[Dorsal]],INSC[#All],4,FALSE)," ")</f>
        <v>2004</v>
      </c>
      <c r="G48" s="21" t="str">
        <f>IF(RESUL[[#This Row],[Dorsal]]&lt;&gt;0,VLOOKUP(RESUL[[#This Row],[Dorsal]],INSC[#All],5,FALSE)," ")</f>
        <v>M</v>
      </c>
      <c r="H48" s="21" t="str">
        <f>IF(RESUL[[#This Row],[Dorsal]]&lt;&gt;0,VLOOKUP(RESUL[[#This Row],[Dorsal]],INSC[#All],6,FALSE)," ")</f>
        <v>J</v>
      </c>
      <c r="I48" s="18" t="str">
        <f>IF(RESUL[[#This Row],[Dorsal]]&lt;&gt;0,VLOOKUP(RESUL[[#This Row],[Dorsal]],INSC[#All],7,FALSE)," ")</f>
        <v>Independiente</v>
      </c>
    </row>
    <row r="49" spans="2:9" x14ac:dyDescent="0.25">
      <c r="B49" s="57">
        <v>46</v>
      </c>
      <c r="C49">
        <v>48</v>
      </c>
      <c r="D49" s="67" t="s">
        <v>755</v>
      </c>
      <c r="E49" s="18" t="str">
        <f>IF(RESUL[[#This Row],[Dorsal]]&lt;&gt;0,CONCATENATE(VLOOKUP(RESUL[[#This Row],[Dorsal]],INSC[],3,FALSE),", ",VLOOKUP(RESUL[[#This Row],[Dorsal]],INSC[],2,FALSE))," ")</f>
        <v>MAIZ URANGA, Iñaki</v>
      </c>
      <c r="F49" s="18">
        <f>IF(RESUL[[#This Row],[Dorsal]]&lt;&gt;0,VLOOKUP(RESUL[[#This Row],[Dorsal]],INSC[#All],4,FALSE)," ")</f>
        <v>1996</v>
      </c>
      <c r="G49" s="21" t="str">
        <f>IF(RESUL[[#This Row],[Dorsal]]&lt;&gt;0,VLOOKUP(RESUL[[#This Row],[Dorsal]],INSC[#All],5,FALSE)," ")</f>
        <v>M</v>
      </c>
      <c r="H49" s="21" t="str">
        <f>IF(RESUL[[#This Row],[Dorsal]]&lt;&gt;0,VLOOKUP(RESUL[[#This Row],[Dorsal]],INSC[#All],6,FALSE)," ")</f>
        <v>S</v>
      </c>
      <c r="I49" s="18" t="str">
        <f>IF(RESUL[[#This Row],[Dorsal]]&lt;&gt;0,VLOOKUP(RESUL[[#This Row],[Dorsal]],INSC[#All],7,FALSE)," ")</f>
        <v>Independiente</v>
      </c>
    </row>
    <row r="50" spans="2:9" x14ac:dyDescent="0.25">
      <c r="B50" s="57">
        <v>47</v>
      </c>
      <c r="C50">
        <v>31</v>
      </c>
      <c r="D50" s="67" t="s">
        <v>756</v>
      </c>
      <c r="E50" s="18" t="str">
        <f>IF(RESUL[[#This Row],[Dorsal]]&lt;&gt;0,CONCATENATE(VLOOKUP(RESUL[[#This Row],[Dorsal]],INSC[],3,FALSE),", ",VLOOKUP(RESUL[[#This Row],[Dorsal]],INSC[],2,FALSE))," ")</f>
        <v>CAMPANILLAS RIPALDA, Anne</v>
      </c>
      <c r="F50" s="18">
        <f>IF(RESUL[[#This Row],[Dorsal]]&lt;&gt;0,VLOOKUP(RESUL[[#This Row],[Dorsal]],INSC[#All],4,FALSE)," ")</f>
        <v>2008</v>
      </c>
      <c r="G50" s="21" t="str">
        <f>IF(RESUL[[#This Row],[Dorsal]]&lt;&gt;0,VLOOKUP(RESUL[[#This Row],[Dorsal]],INSC[#All],5,FALSE)," ")</f>
        <v>F</v>
      </c>
      <c r="H50" s="21" t="str">
        <f>IF(RESUL[[#This Row],[Dorsal]]&lt;&gt;0,VLOOKUP(RESUL[[#This Row],[Dorsal]],INSC[#All],6,FALSE)," ")</f>
        <v>C</v>
      </c>
      <c r="I50" s="18" t="str">
        <f>IF(RESUL[[#This Row],[Dorsal]]&lt;&gt;0,VLOOKUP(RESUL[[#This Row],[Dorsal]],INSC[#All],7,FALSE)," ")</f>
        <v>Real Sociedad Atletismo</v>
      </c>
    </row>
    <row r="51" spans="2:9" x14ac:dyDescent="0.25">
      <c r="B51" s="57">
        <v>48</v>
      </c>
      <c r="C51">
        <v>122</v>
      </c>
      <c r="D51" s="67" t="s">
        <v>753</v>
      </c>
      <c r="E51" s="18" t="str">
        <f>IF(RESUL[[#This Row],[Dorsal]]&lt;&gt;0,CONCATENATE(VLOOKUP(RESUL[[#This Row],[Dorsal]],INSC[],3,FALSE),", ",VLOOKUP(RESUL[[#This Row],[Dorsal]],INSC[],2,FALSE))," ")</f>
        <v>MARTINENA GARMENDIA, Erik</v>
      </c>
      <c r="F51" s="18">
        <f>IF(RESUL[[#This Row],[Dorsal]]&lt;&gt;0,VLOOKUP(RESUL[[#This Row],[Dorsal]],INSC[#All],4,FALSE)," ")</f>
        <v>1989</v>
      </c>
      <c r="G51" s="21" t="str">
        <f>IF(RESUL[[#This Row],[Dorsal]]&lt;&gt;0,VLOOKUP(RESUL[[#This Row],[Dorsal]],INSC[#All],5,FALSE)," ")</f>
        <v>M</v>
      </c>
      <c r="H51" s="21" t="str">
        <f>IF(RESUL[[#This Row],[Dorsal]]&lt;&gt;0,VLOOKUP(RESUL[[#This Row],[Dorsal]],INSC[#All],6,FALSE)," ")</f>
        <v>S</v>
      </c>
      <c r="I51" s="18" t="str">
        <f>IF(RESUL[[#This Row],[Dorsal]]&lt;&gt;0,VLOOKUP(RESUL[[#This Row],[Dorsal]],INSC[#All],7,FALSE)," ")</f>
        <v>Donosti Dolphins</v>
      </c>
    </row>
    <row r="52" spans="2:9" x14ac:dyDescent="0.25">
      <c r="B52" s="57">
        <v>49</v>
      </c>
      <c r="C52">
        <v>60</v>
      </c>
      <c r="D52" s="67" t="s">
        <v>757</v>
      </c>
      <c r="E52" s="18" t="str">
        <f>IF(RESUL[[#This Row],[Dorsal]]&lt;&gt;0,CONCATENATE(VLOOKUP(RESUL[[#This Row],[Dorsal]],INSC[],3,FALSE),", ",VLOOKUP(RESUL[[#This Row],[Dorsal]],INSC[],2,FALSE))," ")</f>
        <v>MAZA GIRALDO, Miguel</v>
      </c>
      <c r="F52" s="18">
        <f>IF(RESUL[[#This Row],[Dorsal]]&lt;&gt;0,VLOOKUP(RESUL[[#This Row],[Dorsal]],INSC[#All],4,FALSE)," ")</f>
        <v>1976</v>
      </c>
      <c r="G52" s="21" t="str">
        <f>IF(RESUL[[#This Row],[Dorsal]]&lt;&gt;0,VLOOKUP(RESUL[[#This Row],[Dorsal]],INSC[#All],5,FALSE)," ")</f>
        <v>M</v>
      </c>
      <c r="H52" s="21" t="str">
        <f>IF(RESUL[[#This Row],[Dorsal]]&lt;&gt;0,VLOOKUP(RESUL[[#This Row],[Dorsal]],INSC[#All],6,FALSE)," ")</f>
        <v>V</v>
      </c>
      <c r="I52" s="18" t="str">
        <f>IF(RESUL[[#This Row],[Dorsal]]&lt;&gt;0,VLOOKUP(RESUL[[#This Row],[Dorsal]],INSC[#All],7,FALSE)," ")</f>
        <v>Independiente</v>
      </c>
    </row>
    <row r="53" spans="2:9" x14ac:dyDescent="0.25">
      <c r="B53" s="57">
        <v>50</v>
      </c>
      <c r="C53">
        <v>51</v>
      </c>
      <c r="D53" s="67" t="s">
        <v>758</v>
      </c>
      <c r="E53" s="18" t="str">
        <f>IF(RESUL[[#This Row],[Dorsal]]&lt;&gt;0,CONCATENATE(VLOOKUP(RESUL[[#This Row],[Dorsal]],INSC[],3,FALSE),", ",VLOOKUP(RESUL[[#This Row],[Dorsal]],INSC[],2,FALSE))," ")</f>
        <v>AZPEITIA MONTES, Alvaro</v>
      </c>
      <c r="F53" s="18">
        <f>IF(RESUL[[#This Row],[Dorsal]]&lt;&gt;0,VLOOKUP(RESUL[[#This Row],[Dorsal]],INSC[#All],4,FALSE)," ")</f>
        <v>1999</v>
      </c>
      <c r="G53" s="21" t="str">
        <f>IF(RESUL[[#This Row],[Dorsal]]&lt;&gt;0,VLOOKUP(RESUL[[#This Row],[Dorsal]],INSC[#All],5,FALSE)," ")</f>
        <v>M</v>
      </c>
      <c r="H53" s="21" t="str">
        <f>IF(RESUL[[#This Row],[Dorsal]]&lt;&gt;0,VLOOKUP(RESUL[[#This Row],[Dorsal]],INSC[#All],6,FALSE)," ")</f>
        <v>S</v>
      </c>
      <c r="I53" s="18" t="str">
        <f>IF(RESUL[[#This Row],[Dorsal]]&lt;&gt;0,VLOOKUP(RESUL[[#This Row],[Dorsal]],INSC[#All],7,FALSE)," ")</f>
        <v>Independiente</v>
      </c>
    </row>
    <row r="54" spans="2:9" x14ac:dyDescent="0.25">
      <c r="B54" s="57">
        <v>51</v>
      </c>
      <c r="C54">
        <v>86</v>
      </c>
      <c r="D54" s="67" t="s">
        <v>759</v>
      </c>
      <c r="E54" s="18" t="str">
        <f>IF(RESUL[[#This Row],[Dorsal]]&lt;&gt;0,CONCATENATE(VLOOKUP(RESUL[[#This Row],[Dorsal]],INSC[],3,FALSE),", ",VLOOKUP(RESUL[[#This Row],[Dorsal]],INSC[],2,FALSE))," ")</f>
        <v>OTEGUI, Ander</v>
      </c>
      <c r="F54" s="18">
        <f>IF(RESUL[[#This Row],[Dorsal]]&lt;&gt;0,VLOOKUP(RESUL[[#This Row],[Dorsal]],INSC[#All],4,FALSE)," ")</f>
        <v>1967</v>
      </c>
      <c r="G54" s="21" t="str">
        <f>IF(RESUL[[#This Row],[Dorsal]]&lt;&gt;0,VLOOKUP(RESUL[[#This Row],[Dorsal]],INSC[#All],5,FALSE)," ")</f>
        <v>M</v>
      </c>
      <c r="H54" s="21" t="str">
        <f>IF(RESUL[[#This Row],[Dorsal]]&lt;&gt;0,VLOOKUP(RESUL[[#This Row],[Dorsal]],INSC[#All],6,FALSE)," ")</f>
        <v>V</v>
      </c>
      <c r="I54" s="18" t="str">
        <f>IF(RESUL[[#This Row],[Dorsal]]&lt;&gt;0,VLOOKUP(RESUL[[#This Row],[Dorsal]],INSC[#All],7,FALSE)," ")</f>
        <v>Independiente</v>
      </c>
    </row>
    <row r="55" spans="2:9" x14ac:dyDescent="0.25">
      <c r="B55" s="57">
        <v>52</v>
      </c>
      <c r="C55">
        <v>9</v>
      </c>
      <c r="D55" s="67" t="s">
        <v>760</v>
      </c>
      <c r="E55" s="18" t="str">
        <f>IF(RESUL[[#This Row],[Dorsal]]&lt;&gt;0,CONCATENATE(VLOOKUP(RESUL[[#This Row],[Dorsal]],INSC[],3,FALSE),", ",VLOOKUP(RESUL[[#This Row],[Dorsal]],INSC[],2,FALSE))," ")</f>
        <v>ERENTXUN MIKELARENA, Xabier</v>
      </c>
      <c r="F55" s="18">
        <f>IF(RESUL[[#This Row],[Dorsal]]&lt;&gt;0,VLOOKUP(RESUL[[#This Row],[Dorsal]],INSC[#All],4,FALSE)," ")</f>
        <v>1965</v>
      </c>
      <c r="G55" s="21" t="str">
        <f>IF(RESUL[[#This Row],[Dorsal]]&lt;&gt;0,VLOOKUP(RESUL[[#This Row],[Dorsal]],INSC[#All],5,FALSE)," ")</f>
        <v>M</v>
      </c>
      <c r="H55" s="21" t="str">
        <f>IF(RESUL[[#This Row],[Dorsal]]&lt;&gt;0,VLOOKUP(RESUL[[#This Row],[Dorsal]],INSC[#All],6,FALSE)," ")</f>
        <v>V</v>
      </c>
      <c r="I55" s="18" t="str">
        <f>IF(RESUL[[#This Row],[Dorsal]]&lt;&gt;0,VLOOKUP(RESUL[[#This Row],[Dorsal]],INSC[#All],7,FALSE)," ")</f>
        <v xml:space="preserve">Atlético San Sebastián </v>
      </c>
    </row>
    <row r="56" spans="2:9" x14ac:dyDescent="0.25">
      <c r="B56" s="57">
        <v>53</v>
      </c>
      <c r="C56">
        <v>81</v>
      </c>
      <c r="D56" s="67" t="s">
        <v>761</v>
      </c>
      <c r="E56" s="18" t="str">
        <f>IF(RESUL[[#This Row],[Dorsal]]&lt;&gt;0,CONCATENATE(VLOOKUP(RESUL[[#This Row],[Dorsal]],INSC[],3,FALSE),", ",VLOOKUP(RESUL[[#This Row],[Dorsal]],INSC[],2,FALSE))," ")</f>
        <v xml:space="preserve">SANTOS NAVA , Roberto </v>
      </c>
      <c r="F56" s="18">
        <f>IF(RESUL[[#This Row],[Dorsal]]&lt;&gt;0,VLOOKUP(RESUL[[#This Row],[Dorsal]],INSC[#All],4,FALSE)," ")</f>
        <v>1977</v>
      </c>
      <c r="G56" s="21" t="str">
        <f>IF(RESUL[[#This Row],[Dorsal]]&lt;&gt;0,VLOOKUP(RESUL[[#This Row],[Dorsal]],INSC[#All],5,FALSE)," ")</f>
        <v>M</v>
      </c>
      <c r="H56" s="21" t="str">
        <f>IF(RESUL[[#This Row],[Dorsal]]&lt;&gt;0,VLOOKUP(RESUL[[#This Row],[Dorsal]],INSC[#All],6,FALSE)," ")</f>
        <v>V</v>
      </c>
      <c r="I56" s="18" t="str">
        <f>IF(RESUL[[#This Row],[Dorsal]]&lt;&gt;0,VLOOKUP(RESUL[[#This Row],[Dorsal]],INSC[#All],7,FALSE)," ")</f>
        <v>Independiente</v>
      </c>
    </row>
    <row r="57" spans="2:9" x14ac:dyDescent="0.25">
      <c r="B57" s="57">
        <v>54</v>
      </c>
      <c r="C57">
        <v>34</v>
      </c>
      <c r="D57" s="67" t="s">
        <v>762</v>
      </c>
      <c r="E57" s="18" t="str">
        <f>IF(RESUL[[#This Row],[Dorsal]]&lt;&gt;0,CONCATENATE(VLOOKUP(RESUL[[#This Row],[Dorsal]],INSC[],3,FALSE),", ",VLOOKUP(RESUL[[#This Row],[Dorsal]],INSC[],2,FALSE))," ")</f>
        <v>BUENO, Julen</v>
      </c>
      <c r="F57" s="18">
        <f>IF(RESUL[[#This Row],[Dorsal]]&lt;&gt;0,VLOOKUP(RESUL[[#This Row],[Dorsal]],INSC[#All],4,FALSE)," ")</f>
        <v>2009</v>
      </c>
      <c r="G57" s="21" t="str">
        <f>IF(RESUL[[#This Row],[Dorsal]]&lt;&gt;0,VLOOKUP(RESUL[[#This Row],[Dorsal]],INSC[#All],5,FALSE)," ")</f>
        <v>M</v>
      </c>
      <c r="H57" s="21" t="str">
        <f>IF(RESUL[[#This Row],[Dorsal]]&lt;&gt;0,VLOOKUP(RESUL[[#This Row],[Dorsal]],INSC[#All],6,FALSE)," ")</f>
        <v>C</v>
      </c>
      <c r="I57" s="18" t="str">
        <f>IF(RESUL[[#This Row],[Dorsal]]&lt;&gt;0,VLOOKUP(RESUL[[#This Row],[Dorsal]],INSC[#All],7,FALSE)," ")</f>
        <v xml:space="preserve">Atlético San Sebastián </v>
      </c>
    </row>
    <row r="58" spans="2:9" x14ac:dyDescent="0.25">
      <c r="B58" s="57">
        <v>55</v>
      </c>
      <c r="C58">
        <v>37</v>
      </c>
      <c r="D58" s="67" t="s">
        <v>763</v>
      </c>
      <c r="E58" s="18" t="str">
        <f>IF(RESUL[[#This Row],[Dorsal]]&lt;&gt;0,CONCATENATE(VLOOKUP(RESUL[[#This Row],[Dorsal]],INSC[],3,FALSE),", ",VLOOKUP(RESUL[[#This Row],[Dorsal]],INSC[],2,FALSE))," ")</f>
        <v>LAIN, Eric</v>
      </c>
      <c r="F58" s="18">
        <f>IF(RESUL[[#This Row],[Dorsal]]&lt;&gt;0,VLOOKUP(RESUL[[#This Row],[Dorsal]],INSC[#All],4,FALSE)," ")</f>
        <v>2009</v>
      </c>
      <c r="G58" s="21" t="str">
        <f>IF(RESUL[[#This Row],[Dorsal]]&lt;&gt;0,VLOOKUP(RESUL[[#This Row],[Dorsal]],INSC[#All],5,FALSE)," ")</f>
        <v>M</v>
      </c>
      <c r="H58" s="21" t="str">
        <f>IF(RESUL[[#This Row],[Dorsal]]&lt;&gt;0,VLOOKUP(RESUL[[#This Row],[Dorsal]],INSC[#All],6,FALSE)," ")</f>
        <v>C</v>
      </c>
      <c r="I58" s="18" t="str">
        <f>IF(RESUL[[#This Row],[Dorsal]]&lt;&gt;0,VLOOKUP(RESUL[[#This Row],[Dorsal]],INSC[#All],7,FALSE)," ")</f>
        <v xml:space="preserve">Atlético San Sebastián </v>
      </c>
    </row>
    <row r="59" spans="2:9" x14ac:dyDescent="0.25">
      <c r="B59" s="57">
        <v>56</v>
      </c>
      <c r="C59">
        <v>159</v>
      </c>
      <c r="D59" s="67" t="s">
        <v>764</v>
      </c>
      <c r="E59" s="18" t="str">
        <f>IF(RESUL[[#This Row],[Dorsal]]&lt;&gt;0,CONCATENATE(VLOOKUP(RESUL[[#This Row],[Dorsal]],INSC[],3,FALSE),", ",VLOOKUP(RESUL[[#This Row],[Dorsal]],INSC[],2,FALSE))," ")</f>
        <v>BENDITO BARRIO, Juan</v>
      </c>
      <c r="F59" s="18">
        <f>IF(RESUL[[#This Row],[Dorsal]]&lt;&gt;0,VLOOKUP(RESUL[[#This Row],[Dorsal]],INSC[#All],4,FALSE)," ")</f>
        <v>2001</v>
      </c>
      <c r="G59" s="21" t="str">
        <f>IF(RESUL[[#This Row],[Dorsal]]&lt;&gt;0,VLOOKUP(RESUL[[#This Row],[Dorsal]],INSC[#All],5,FALSE)," ")</f>
        <v>M</v>
      </c>
      <c r="H59" s="21" t="str">
        <f>IF(RESUL[[#This Row],[Dorsal]]&lt;&gt;0,VLOOKUP(RESUL[[#This Row],[Dorsal]],INSC[#All],6,FALSE)," ")</f>
        <v>S</v>
      </c>
      <c r="I59" s="18" t="str">
        <f>IF(RESUL[[#This Row],[Dorsal]]&lt;&gt;0,VLOOKUP(RESUL[[#This Row],[Dorsal]],INSC[#All],7,FALSE)," ")</f>
        <v>Independiente</v>
      </c>
    </row>
    <row r="60" spans="2:9" x14ac:dyDescent="0.25">
      <c r="B60" s="57">
        <v>57</v>
      </c>
      <c r="C60">
        <v>67</v>
      </c>
      <c r="D60" s="67" t="s">
        <v>765</v>
      </c>
      <c r="E60" s="18" t="str">
        <f>IF(RESUL[[#This Row],[Dorsal]]&lt;&gt;0,CONCATENATE(VLOOKUP(RESUL[[#This Row],[Dorsal]],INSC[],3,FALSE),", ",VLOOKUP(RESUL[[#This Row],[Dorsal]],INSC[],2,FALSE))," ")</f>
        <v>LAGAR TOSTADO, Javier</v>
      </c>
      <c r="F60" s="18">
        <f>IF(RESUL[[#This Row],[Dorsal]]&lt;&gt;0,VLOOKUP(RESUL[[#This Row],[Dorsal]],INSC[#All],4,FALSE)," ")</f>
        <v>1976</v>
      </c>
      <c r="G60" s="21" t="str">
        <f>IF(RESUL[[#This Row],[Dorsal]]&lt;&gt;0,VLOOKUP(RESUL[[#This Row],[Dorsal]],INSC[#All],5,FALSE)," ")</f>
        <v>M</v>
      </c>
      <c r="H60" s="21" t="str">
        <f>IF(RESUL[[#This Row],[Dorsal]]&lt;&gt;0,VLOOKUP(RESUL[[#This Row],[Dorsal]],INSC[#All],6,FALSE)," ")</f>
        <v>V</v>
      </c>
      <c r="I60" s="18" t="str">
        <f>IF(RESUL[[#This Row],[Dorsal]]&lt;&gt;0,VLOOKUP(RESUL[[#This Row],[Dorsal]],INSC[#All],7,FALSE)," ")</f>
        <v>Independiente</v>
      </c>
    </row>
    <row r="61" spans="2:9" x14ac:dyDescent="0.25">
      <c r="B61" s="57">
        <v>58</v>
      </c>
      <c r="C61">
        <v>160</v>
      </c>
      <c r="D61" s="67" t="s">
        <v>766</v>
      </c>
      <c r="E61" s="18" t="str">
        <f>IF(RESUL[[#This Row],[Dorsal]]&lt;&gt;0,CONCATENATE(VLOOKUP(RESUL[[#This Row],[Dorsal]],INSC[],3,FALSE),", ",VLOOKUP(RESUL[[#This Row],[Dorsal]],INSC[],2,FALSE))," ")</f>
        <v>FERNANDEZ DE RETANA, Iñigo</v>
      </c>
      <c r="F61" s="18">
        <f>IF(RESUL[[#This Row],[Dorsal]]&lt;&gt;0,VLOOKUP(RESUL[[#This Row],[Dorsal]],INSC[#All],4,FALSE)," ")</f>
        <v>1984</v>
      </c>
      <c r="G61" s="21" t="str">
        <f>IF(RESUL[[#This Row],[Dorsal]]&lt;&gt;0,VLOOKUP(RESUL[[#This Row],[Dorsal]],INSC[#All],5,FALSE)," ")</f>
        <v>M</v>
      </c>
      <c r="H61" s="21" t="str">
        <f>IF(RESUL[[#This Row],[Dorsal]]&lt;&gt;0,VLOOKUP(RESUL[[#This Row],[Dorsal]],INSC[#All],6,FALSE)," ")</f>
        <v>V</v>
      </c>
      <c r="I61" s="18" t="str">
        <f>IF(RESUL[[#This Row],[Dorsal]]&lt;&gt;0,VLOOKUP(RESUL[[#This Row],[Dorsal]],INSC[#All],7,FALSE)," ")</f>
        <v>Independiente</v>
      </c>
    </row>
    <row r="62" spans="2:9" x14ac:dyDescent="0.25">
      <c r="B62" s="57">
        <v>59</v>
      </c>
      <c r="C62">
        <v>41</v>
      </c>
      <c r="D62" s="67" t="s">
        <v>767</v>
      </c>
      <c r="E62" s="18" t="str">
        <f>IF(RESUL[[#This Row],[Dorsal]]&lt;&gt;0,CONCATENATE(VLOOKUP(RESUL[[#This Row],[Dorsal]],INSC[],3,FALSE),", ",VLOOKUP(RESUL[[#This Row],[Dorsal]],INSC[],2,FALSE))," ")</f>
        <v>LERTXUNDI, Iñigo</v>
      </c>
      <c r="F62" s="18">
        <f>IF(RESUL[[#This Row],[Dorsal]]&lt;&gt;0,VLOOKUP(RESUL[[#This Row],[Dorsal]],INSC[#All],4,FALSE)," ")</f>
        <v>2009</v>
      </c>
      <c r="G62" s="21" t="str">
        <f>IF(RESUL[[#This Row],[Dorsal]]&lt;&gt;0,VLOOKUP(RESUL[[#This Row],[Dorsal]],INSC[#All],5,FALSE)," ")</f>
        <v>M</v>
      </c>
      <c r="H62" s="21" t="str">
        <f>IF(RESUL[[#This Row],[Dorsal]]&lt;&gt;0,VLOOKUP(RESUL[[#This Row],[Dorsal]],INSC[#All],6,FALSE)," ")</f>
        <v>C</v>
      </c>
      <c r="I62" s="18" t="str">
        <f>IF(RESUL[[#This Row],[Dorsal]]&lt;&gt;0,VLOOKUP(RESUL[[#This Row],[Dorsal]],INSC[#All],7,FALSE)," ")</f>
        <v>Zumeatarra Kirol Taldea</v>
      </c>
    </row>
    <row r="63" spans="2:9" x14ac:dyDescent="0.25">
      <c r="B63" s="57">
        <v>60</v>
      </c>
      <c r="C63">
        <v>146</v>
      </c>
      <c r="D63" s="67" t="s">
        <v>768</v>
      </c>
      <c r="E63" s="18" t="str">
        <f>IF(RESUL[[#This Row],[Dorsal]]&lt;&gt;0,CONCATENATE(VLOOKUP(RESUL[[#This Row],[Dorsal]],INSC[],3,FALSE),", ",VLOOKUP(RESUL[[#This Row],[Dorsal]],INSC[],2,FALSE))," ")</f>
        <v xml:space="preserve">IMAZ PEREZ DE ARRILUZEA, Jon </v>
      </c>
      <c r="F63" s="18">
        <f>IF(RESUL[[#This Row],[Dorsal]]&lt;&gt;0,VLOOKUP(RESUL[[#This Row],[Dorsal]],INSC[#All],4,FALSE)," ")</f>
        <v>1979</v>
      </c>
      <c r="G63" s="21" t="str">
        <f>IF(RESUL[[#This Row],[Dorsal]]&lt;&gt;0,VLOOKUP(RESUL[[#This Row],[Dorsal]],INSC[#All],5,FALSE)," ")</f>
        <v>M</v>
      </c>
      <c r="H63" s="21" t="str">
        <f>IF(RESUL[[#This Row],[Dorsal]]&lt;&gt;0,VLOOKUP(RESUL[[#This Row],[Dorsal]],INSC[#All],6,FALSE)," ")</f>
        <v>V</v>
      </c>
      <c r="I63" s="18" t="str">
        <f>IF(RESUL[[#This Row],[Dorsal]]&lt;&gt;0,VLOOKUP(RESUL[[#This Row],[Dorsal]],INSC[#All],7,FALSE)," ")</f>
        <v>Zumeatarra Kirol Taldea</v>
      </c>
    </row>
    <row r="64" spans="2:9" x14ac:dyDescent="0.25">
      <c r="B64" s="57">
        <v>61</v>
      </c>
      <c r="C64">
        <v>5</v>
      </c>
      <c r="D64" s="67" t="s">
        <v>769</v>
      </c>
      <c r="E64" s="18" t="str">
        <f>IF(RESUL[[#This Row],[Dorsal]]&lt;&gt;0,CONCATENATE(VLOOKUP(RESUL[[#This Row],[Dorsal]],INSC[],3,FALSE),", ",VLOOKUP(RESUL[[#This Row],[Dorsal]],INSC[],2,FALSE))," ")</f>
        <v>AMILIBIA ARRUTI, Nerea</v>
      </c>
      <c r="F64" s="22">
        <f>IF(RESUL[[#This Row],[Dorsal]]&lt;&gt;0,VLOOKUP(RESUL[[#This Row],[Dorsal]],INSC[#All],4,FALSE)," ")</f>
        <v>1971</v>
      </c>
      <c r="G64" s="23" t="str">
        <f>IF(RESUL[[#This Row],[Dorsal]]&lt;&gt;0,VLOOKUP(RESUL[[#This Row],[Dorsal]],INSC[#All],5,FALSE)," ")</f>
        <v>F</v>
      </c>
      <c r="H64" s="23" t="str">
        <f>IF(RESUL[[#This Row],[Dorsal]]&lt;&gt;0,VLOOKUP(RESUL[[#This Row],[Dorsal]],INSC[#All],6,FALSE)," ")</f>
        <v>V</v>
      </c>
      <c r="I64" s="22" t="str">
        <f>IF(RESUL[[#This Row],[Dorsal]]&lt;&gt;0,VLOOKUP(RESUL[[#This Row],[Dorsal]],INSC[#All],7,FALSE)," ")</f>
        <v>Independiente</v>
      </c>
    </row>
    <row r="65" spans="2:9" x14ac:dyDescent="0.25">
      <c r="B65" s="57">
        <v>62</v>
      </c>
      <c r="C65">
        <v>90</v>
      </c>
      <c r="D65" s="67" t="s">
        <v>770</v>
      </c>
      <c r="E65" s="18" t="str">
        <f>IF(RESUL[[#This Row],[Dorsal]]&lt;&gt;0,CONCATENATE(VLOOKUP(RESUL[[#This Row],[Dorsal]],INSC[],3,FALSE),", ",VLOOKUP(RESUL[[#This Row],[Dorsal]],INSC[],2,FALSE))," ")</f>
        <v>MIJOLE’ SOTO, Ignacio</v>
      </c>
      <c r="F65" s="18">
        <f>IF(RESUL[[#This Row],[Dorsal]]&lt;&gt;0,VLOOKUP(RESUL[[#This Row],[Dorsal]],INSC[#All],4,FALSE)," ")</f>
        <v>1972</v>
      </c>
      <c r="G65" s="21" t="str">
        <f>IF(RESUL[[#This Row],[Dorsal]]&lt;&gt;0,VLOOKUP(RESUL[[#This Row],[Dorsal]],INSC[#All],5,FALSE)," ")</f>
        <v>M</v>
      </c>
      <c r="H65" s="21" t="str">
        <f>IF(RESUL[[#This Row],[Dorsal]]&lt;&gt;0,VLOOKUP(RESUL[[#This Row],[Dorsal]],INSC[#All],6,FALSE)," ")</f>
        <v>V</v>
      </c>
      <c r="I65" s="18" t="str">
        <f>IF(RESUL[[#This Row],[Dorsal]]&lt;&gt;0,VLOOKUP(RESUL[[#This Row],[Dorsal]],INSC[#All],7,FALSE)," ")</f>
        <v>Independiente</v>
      </c>
    </row>
    <row r="66" spans="2:9" x14ac:dyDescent="0.25">
      <c r="B66" s="57">
        <v>63</v>
      </c>
      <c r="C66">
        <v>123</v>
      </c>
      <c r="D66" s="67" t="s">
        <v>771</v>
      </c>
      <c r="E66" s="18" t="str">
        <f>IF(RESUL[[#This Row],[Dorsal]]&lt;&gt;0,CONCATENATE(VLOOKUP(RESUL[[#This Row],[Dorsal]],INSC[],3,FALSE),", ",VLOOKUP(RESUL[[#This Row],[Dorsal]],INSC[],2,FALSE))," ")</f>
        <v>MORENO GONZALEZ, Jose antonio</v>
      </c>
      <c r="F66" s="18">
        <f>IF(RESUL[[#This Row],[Dorsal]]&lt;&gt;0,VLOOKUP(RESUL[[#This Row],[Dorsal]],INSC[#All],4,FALSE)," ")</f>
        <v>1988</v>
      </c>
      <c r="G66" s="21" t="str">
        <f>IF(RESUL[[#This Row],[Dorsal]]&lt;&gt;0,VLOOKUP(RESUL[[#This Row],[Dorsal]],INSC[#All],5,FALSE)," ")</f>
        <v>M</v>
      </c>
      <c r="H66" s="21" t="str">
        <f>IF(RESUL[[#This Row],[Dorsal]]&lt;&gt;0,VLOOKUP(RESUL[[#This Row],[Dorsal]],INSC[#All],6,FALSE)," ")</f>
        <v>V</v>
      </c>
      <c r="I66" s="18" t="str">
        <f>IF(RESUL[[#This Row],[Dorsal]]&lt;&gt;0,VLOOKUP(RESUL[[#This Row],[Dorsal]],INSC[#All],7,FALSE)," ")</f>
        <v>Maraton Jerez</v>
      </c>
    </row>
    <row r="67" spans="2:9" x14ac:dyDescent="0.25">
      <c r="B67" s="57">
        <v>64</v>
      </c>
      <c r="C67">
        <v>144</v>
      </c>
      <c r="D67" s="67" t="s">
        <v>772</v>
      </c>
      <c r="E67" s="18" t="str">
        <f>IF(RESUL[[#This Row],[Dorsal]]&lt;&gt;0,CONCATENATE(VLOOKUP(RESUL[[#This Row],[Dorsal]],INSC[],3,FALSE),", ",VLOOKUP(RESUL[[#This Row],[Dorsal]],INSC[],2,FALSE))," ")</f>
        <v>ZABALZA OSA, Hodei</v>
      </c>
      <c r="F67" s="18">
        <f>IF(RESUL[[#This Row],[Dorsal]]&lt;&gt;0,VLOOKUP(RESUL[[#This Row],[Dorsal]],INSC[#All],4,FALSE)," ")</f>
        <v>2007</v>
      </c>
      <c r="G67" s="21" t="str">
        <f>IF(RESUL[[#This Row],[Dorsal]]&lt;&gt;0,VLOOKUP(RESUL[[#This Row],[Dorsal]],INSC[#All],5,FALSE)," ")</f>
        <v>M</v>
      </c>
      <c r="H67" s="21" t="str">
        <f>IF(RESUL[[#This Row],[Dorsal]]&lt;&gt;0,VLOOKUP(RESUL[[#This Row],[Dorsal]],INSC[#All],6,FALSE)," ")</f>
        <v>JV</v>
      </c>
      <c r="I67" s="18" t="str">
        <f>IF(RESUL[[#This Row],[Dorsal]]&lt;&gt;0,VLOOKUP(RESUL[[#This Row],[Dorsal]],INSC[#All],7,FALSE)," ")</f>
        <v xml:space="preserve">Atlético San Sebastián </v>
      </c>
    </row>
    <row r="68" spans="2:9" x14ac:dyDescent="0.25">
      <c r="B68" s="57">
        <v>65</v>
      </c>
      <c r="C68">
        <v>143</v>
      </c>
      <c r="D68" s="67" t="s">
        <v>773</v>
      </c>
      <c r="E68" s="18" t="str">
        <f>IF(RESUL[[#This Row],[Dorsal]]&lt;&gt;0,CONCATENATE(VLOOKUP(RESUL[[#This Row],[Dorsal]],INSC[],3,FALSE),", ",VLOOKUP(RESUL[[#This Row],[Dorsal]],INSC[],2,FALSE))," ")</f>
        <v>ZABALZA SANCHEZ, Eneko</v>
      </c>
      <c r="F68" s="18">
        <f>IF(RESUL[[#This Row],[Dorsal]]&lt;&gt;0,VLOOKUP(RESUL[[#This Row],[Dorsal]],INSC[#All],4,FALSE)," ")</f>
        <v>1975</v>
      </c>
      <c r="G68" s="21" t="str">
        <f>IF(RESUL[[#This Row],[Dorsal]]&lt;&gt;0,VLOOKUP(RESUL[[#This Row],[Dorsal]],INSC[#All],5,FALSE)," ")</f>
        <v>M</v>
      </c>
      <c r="H68" s="21" t="str">
        <f>IF(RESUL[[#This Row],[Dorsal]]&lt;&gt;0,VLOOKUP(RESUL[[#This Row],[Dorsal]],INSC[#All],6,FALSE)," ")</f>
        <v>V</v>
      </c>
      <c r="I68" s="18" t="str">
        <f>IF(RESUL[[#This Row],[Dorsal]]&lt;&gt;0,VLOOKUP(RESUL[[#This Row],[Dorsal]],INSC[#All],7,FALSE)," ")</f>
        <v xml:space="preserve">Atlético San Sebastián </v>
      </c>
    </row>
    <row r="69" spans="2:9" x14ac:dyDescent="0.25">
      <c r="B69" s="57">
        <v>66</v>
      </c>
      <c r="C69">
        <v>7</v>
      </c>
      <c r="D69" s="67" t="s">
        <v>774</v>
      </c>
      <c r="E69" s="18" t="str">
        <f>IF(RESUL[[#This Row],[Dorsal]]&lt;&gt;0,CONCATENATE(VLOOKUP(RESUL[[#This Row],[Dorsal]],INSC[],3,FALSE),", ",VLOOKUP(RESUL[[#This Row],[Dorsal]],INSC[],2,FALSE))," ")</f>
        <v>LOPEZ TEJADA, Iker</v>
      </c>
      <c r="F69" s="18">
        <f>IF(RESUL[[#This Row],[Dorsal]]&lt;&gt;0,VLOOKUP(RESUL[[#This Row],[Dorsal]],INSC[#All],4,FALSE)," ")</f>
        <v>1993</v>
      </c>
      <c r="G69" s="21" t="str">
        <f>IF(RESUL[[#This Row],[Dorsal]]&lt;&gt;0,VLOOKUP(RESUL[[#This Row],[Dorsal]],INSC[#All],5,FALSE)," ")</f>
        <v>M</v>
      </c>
      <c r="H69" s="21" t="str">
        <f>IF(RESUL[[#This Row],[Dorsal]]&lt;&gt;0,VLOOKUP(RESUL[[#This Row],[Dorsal]],INSC[#All],6,FALSE)," ")</f>
        <v>S</v>
      </c>
      <c r="I69" s="18" t="str">
        <f>IF(RESUL[[#This Row],[Dorsal]]&lt;&gt;0,VLOOKUP(RESUL[[#This Row],[Dorsal]],INSC[#All],7,FALSE)," ")</f>
        <v xml:space="preserve">Atlético San Sebastián </v>
      </c>
    </row>
    <row r="70" spans="2:9" x14ac:dyDescent="0.25">
      <c r="B70" s="57">
        <v>67</v>
      </c>
      <c r="C70">
        <v>76</v>
      </c>
      <c r="D70" s="67" t="s">
        <v>775</v>
      </c>
      <c r="E70" s="18" t="str">
        <f>IF(RESUL[[#This Row],[Dorsal]]&lt;&gt;0,CONCATENATE(VLOOKUP(RESUL[[#This Row],[Dorsal]],INSC[],3,FALSE),", ",VLOOKUP(RESUL[[#This Row],[Dorsal]],INSC[],2,FALSE))," ")</f>
        <v xml:space="preserve">RÁNDEZ MARTÍN , Gaizka </v>
      </c>
      <c r="F70" s="18">
        <f>IF(RESUL[[#This Row],[Dorsal]]&lt;&gt;0,VLOOKUP(RESUL[[#This Row],[Dorsal]],INSC[#All],4,FALSE)," ")</f>
        <v>1998</v>
      </c>
      <c r="G70" s="21" t="str">
        <f>IF(RESUL[[#This Row],[Dorsal]]&lt;&gt;0,VLOOKUP(RESUL[[#This Row],[Dorsal]],INSC[#All],5,FALSE)," ")</f>
        <v>M</v>
      </c>
      <c r="H70" s="21" t="str">
        <f>IF(RESUL[[#This Row],[Dorsal]]&lt;&gt;0,VLOOKUP(RESUL[[#This Row],[Dorsal]],INSC[#All],6,FALSE)," ")</f>
        <v>S</v>
      </c>
      <c r="I70" s="18" t="str">
        <f>IF(RESUL[[#This Row],[Dorsal]]&lt;&gt;0,VLOOKUP(RESUL[[#This Row],[Dorsal]],INSC[#All],7,FALSE)," ")</f>
        <v>Independiente</v>
      </c>
    </row>
    <row r="71" spans="2:9" x14ac:dyDescent="0.25">
      <c r="B71" s="57">
        <v>68</v>
      </c>
      <c r="C71">
        <v>92</v>
      </c>
      <c r="D71" s="67" t="s">
        <v>776</v>
      </c>
      <c r="E71" s="18" t="str">
        <f>IF(RESUL[[#This Row],[Dorsal]]&lt;&gt;0,CONCATENATE(VLOOKUP(RESUL[[#This Row],[Dorsal]],INSC[],3,FALSE),", ",VLOOKUP(RESUL[[#This Row],[Dorsal]],INSC[],2,FALSE))," ")</f>
        <v>ANDRÉS GONZÁLEZ , Raul</v>
      </c>
      <c r="F71" s="18">
        <f>IF(RESUL[[#This Row],[Dorsal]]&lt;&gt;0,VLOOKUP(RESUL[[#This Row],[Dorsal]],INSC[#All],4,FALSE)," ")</f>
        <v>1977</v>
      </c>
      <c r="G71" s="21" t="str">
        <f>IF(RESUL[[#This Row],[Dorsal]]&lt;&gt;0,VLOOKUP(RESUL[[#This Row],[Dorsal]],INSC[#All],5,FALSE)," ")</f>
        <v>M</v>
      </c>
      <c r="H71" s="21" t="str">
        <f>IF(RESUL[[#This Row],[Dorsal]]&lt;&gt;0,VLOOKUP(RESUL[[#This Row],[Dorsal]],INSC[#All],6,FALSE)," ")</f>
        <v>V</v>
      </c>
      <c r="I71" s="18" t="str">
        <f>IF(RESUL[[#This Row],[Dorsal]]&lt;&gt;0,VLOOKUP(RESUL[[#This Row],[Dorsal]],INSC[#All],7,FALSE)," ")</f>
        <v>Independiente</v>
      </c>
    </row>
    <row r="72" spans="2:9" x14ac:dyDescent="0.25">
      <c r="B72" s="57">
        <v>69</v>
      </c>
      <c r="C72">
        <v>32</v>
      </c>
      <c r="D72" s="67" t="s">
        <v>777</v>
      </c>
      <c r="E72" s="18" t="str">
        <f>IF(RESUL[[#This Row],[Dorsal]]&lt;&gt;0,CONCATENATE(VLOOKUP(RESUL[[#This Row],[Dorsal]],INSC[],3,FALSE),", ",VLOOKUP(RESUL[[#This Row],[Dorsal]],INSC[],2,FALSE))," ")</f>
        <v>PIPAON TORRES, Adriana</v>
      </c>
      <c r="F72" s="18">
        <f>IF(RESUL[[#This Row],[Dorsal]]&lt;&gt;0,VLOOKUP(RESUL[[#This Row],[Dorsal]],INSC[#All],4,FALSE)," ")</f>
        <v>2007</v>
      </c>
      <c r="G72" s="21" t="str">
        <f>IF(RESUL[[#This Row],[Dorsal]]&lt;&gt;0,VLOOKUP(RESUL[[#This Row],[Dorsal]],INSC[#All],5,FALSE)," ")</f>
        <v>F</v>
      </c>
      <c r="H72" s="21" t="str">
        <f>IF(RESUL[[#This Row],[Dorsal]]&lt;&gt;0,VLOOKUP(RESUL[[#This Row],[Dorsal]],INSC[#All],6,FALSE)," ")</f>
        <v>JV</v>
      </c>
      <c r="I72" s="18" t="str">
        <f>IF(RESUL[[#This Row],[Dorsal]]&lt;&gt;0,VLOOKUP(RESUL[[#This Row],[Dorsal]],INSC[#All],7,FALSE)," ")</f>
        <v>Independiente</v>
      </c>
    </row>
    <row r="73" spans="2:9" x14ac:dyDescent="0.25">
      <c r="B73" s="57">
        <v>70</v>
      </c>
      <c r="C73">
        <v>106</v>
      </c>
      <c r="D73" s="67" t="s">
        <v>778</v>
      </c>
      <c r="E73" s="18" t="str">
        <f>IF(RESUL[[#This Row],[Dorsal]]&lt;&gt;0,CONCATENATE(VLOOKUP(RESUL[[#This Row],[Dorsal]],INSC[],3,FALSE),", ",VLOOKUP(RESUL[[#This Row],[Dorsal]],INSC[],2,FALSE))," ")</f>
        <v>AGUINAGALDE MUGICA, Arkaitz</v>
      </c>
      <c r="F73" s="24">
        <f>IF(RESUL[[#This Row],[Dorsal]]&lt;&gt;0,VLOOKUP(RESUL[[#This Row],[Dorsal]],INSC[#All],4,FALSE)," ")</f>
        <v>1976</v>
      </c>
      <c r="G73" s="25" t="str">
        <f>IF(RESUL[[#This Row],[Dorsal]]&lt;&gt;0,VLOOKUP(RESUL[[#This Row],[Dorsal]],INSC[#All],5,FALSE)," ")</f>
        <v>M</v>
      </c>
      <c r="H73" s="25" t="str">
        <f>IF(RESUL[[#This Row],[Dorsal]]&lt;&gt;0,VLOOKUP(RESUL[[#This Row],[Dorsal]],INSC[#All],6,FALSE)," ")</f>
        <v>V</v>
      </c>
      <c r="I73" s="24" t="str">
        <f>IF(RESUL[[#This Row],[Dorsal]]&lt;&gt;0,VLOOKUP(RESUL[[#This Row],[Dorsal]],INSC[#All],7,FALSE)," ")</f>
        <v xml:space="preserve">Atletico Renteria </v>
      </c>
    </row>
    <row r="74" spans="2:9" x14ac:dyDescent="0.25">
      <c r="B74" s="57">
        <v>71</v>
      </c>
      <c r="C74">
        <v>49</v>
      </c>
      <c r="D74" s="67" t="s">
        <v>779</v>
      </c>
      <c r="E74" s="18" t="str">
        <f>IF(RESUL[[#This Row],[Dorsal]]&lt;&gt;0,CONCATENATE(VLOOKUP(RESUL[[#This Row],[Dorsal]],INSC[],3,FALSE),", ",VLOOKUP(RESUL[[#This Row],[Dorsal]],INSC[],2,FALSE))," ")</f>
        <v>MARTIN DEL GUAYO, Patricia</v>
      </c>
      <c r="F74" s="18">
        <f>IF(RESUL[[#This Row],[Dorsal]]&lt;&gt;0,VLOOKUP(RESUL[[#This Row],[Dorsal]],INSC[#All],4,FALSE)," ")</f>
        <v>1981</v>
      </c>
      <c r="G74" s="21" t="str">
        <f>IF(RESUL[[#This Row],[Dorsal]]&lt;&gt;0,VLOOKUP(RESUL[[#This Row],[Dorsal]],INSC[#All],5,FALSE)," ")</f>
        <v>F</v>
      </c>
      <c r="H74" s="21" t="str">
        <f>IF(RESUL[[#This Row],[Dorsal]]&lt;&gt;0,VLOOKUP(RESUL[[#This Row],[Dorsal]],INSC[#All],6,FALSE)," ")</f>
        <v>V</v>
      </c>
      <c r="I74" s="18" t="str">
        <f>IF(RESUL[[#This Row],[Dorsal]]&lt;&gt;0,VLOOKUP(RESUL[[#This Row],[Dorsal]],INSC[#All],7,FALSE)," ")</f>
        <v>Thames Valley Harriers</v>
      </c>
    </row>
    <row r="75" spans="2:9" x14ac:dyDescent="0.25">
      <c r="B75" s="57">
        <v>72</v>
      </c>
      <c r="C75">
        <v>50</v>
      </c>
      <c r="D75" s="67" t="s">
        <v>780</v>
      </c>
      <c r="E75" s="18" t="str">
        <f>IF(RESUL[[#This Row],[Dorsal]]&lt;&gt;0,CONCATENATE(VLOOKUP(RESUL[[#This Row],[Dorsal]],INSC[],3,FALSE),", ",VLOOKUP(RESUL[[#This Row],[Dorsal]],INSC[],2,FALSE))," ")</f>
        <v>LOMBA SORRONDEGUI, Borja</v>
      </c>
      <c r="F75" s="18">
        <f>IF(RESUL[[#This Row],[Dorsal]]&lt;&gt;0,VLOOKUP(RESUL[[#This Row],[Dorsal]],INSC[#All],4,FALSE)," ")</f>
        <v>1981</v>
      </c>
      <c r="G75" s="21" t="str">
        <f>IF(RESUL[[#This Row],[Dorsal]]&lt;&gt;0,VLOOKUP(RESUL[[#This Row],[Dorsal]],INSC[#All],5,FALSE)," ")</f>
        <v>M</v>
      </c>
      <c r="H75" s="21" t="str">
        <f>IF(RESUL[[#This Row],[Dorsal]]&lt;&gt;0,VLOOKUP(RESUL[[#This Row],[Dorsal]],INSC[#All],6,FALSE)," ")</f>
        <v>V</v>
      </c>
      <c r="I75" s="18" t="str">
        <f>IF(RESUL[[#This Row],[Dorsal]]&lt;&gt;0,VLOOKUP(RESUL[[#This Row],[Dorsal]],INSC[#All],7,FALSE)," ")</f>
        <v>Independiente</v>
      </c>
    </row>
    <row r="76" spans="2:9" x14ac:dyDescent="0.25">
      <c r="B76" s="57">
        <v>73</v>
      </c>
      <c r="C76">
        <v>39</v>
      </c>
      <c r="D76" s="67" t="s">
        <v>781</v>
      </c>
      <c r="E76" s="18" t="str">
        <f>IF(RESUL[[#This Row],[Dorsal]]&lt;&gt;0,CONCATENATE(VLOOKUP(RESUL[[#This Row],[Dorsal]],INSC[],3,FALSE),", ",VLOOKUP(RESUL[[#This Row],[Dorsal]],INSC[],2,FALSE))," ")</f>
        <v>ORBEGOZO SAGARZAZU, Nerea</v>
      </c>
      <c r="F76" s="18">
        <f>IF(RESUL[[#This Row],[Dorsal]]&lt;&gt;0,VLOOKUP(RESUL[[#This Row],[Dorsal]],INSC[#All],4,FALSE)," ")</f>
        <v>2006</v>
      </c>
      <c r="G76" s="21" t="str">
        <f>IF(RESUL[[#This Row],[Dorsal]]&lt;&gt;0,VLOOKUP(RESUL[[#This Row],[Dorsal]],INSC[#All],5,FALSE)," ")</f>
        <v>F</v>
      </c>
      <c r="H76" s="21" t="str">
        <f>IF(RESUL[[#This Row],[Dorsal]]&lt;&gt;0,VLOOKUP(RESUL[[#This Row],[Dorsal]],INSC[#All],6,FALSE)," ")</f>
        <v>JV</v>
      </c>
      <c r="I76" s="18" t="str">
        <f>IF(RESUL[[#This Row],[Dorsal]]&lt;&gt;0,VLOOKUP(RESUL[[#This Row],[Dorsal]],INSC[#All],7,FALSE)," ")</f>
        <v xml:space="preserve">Atlético San Sebastián </v>
      </c>
    </row>
    <row r="77" spans="2:9" x14ac:dyDescent="0.25">
      <c r="B77" s="57">
        <v>74</v>
      </c>
      <c r="C77">
        <v>40</v>
      </c>
      <c r="D77" s="67" t="s">
        <v>782</v>
      </c>
      <c r="E77" s="18" t="str">
        <f>IF(RESUL[[#This Row],[Dorsal]]&lt;&gt;0,CONCATENATE(VLOOKUP(RESUL[[#This Row],[Dorsal]],INSC[],3,FALSE),", ",VLOOKUP(RESUL[[#This Row],[Dorsal]],INSC[],2,FALSE))," ")</f>
        <v>SISTIAGA SANTAMARIA, Irati</v>
      </c>
      <c r="F77" s="18">
        <f>IF(RESUL[[#This Row],[Dorsal]]&lt;&gt;0,VLOOKUP(RESUL[[#This Row],[Dorsal]],INSC[#All],4,FALSE)," ")</f>
        <v>2009</v>
      </c>
      <c r="G77" s="21" t="str">
        <f>IF(RESUL[[#This Row],[Dorsal]]&lt;&gt;0,VLOOKUP(RESUL[[#This Row],[Dorsal]],INSC[#All],5,FALSE)," ")</f>
        <v>F</v>
      </c>
      <c r="H77" s="21" t="str">
        <f>IF(RESUL[[#This Row],[Dorsal]]&lt;&gt;0,VLOOKUP(RESUL[[#This Row],[Dorsal]],INSC[#All],6,FALSE)," ")</f>
        <v>C</v>
      </c>
      <c r="I77" s="18" t="str">
        <f>IF(RESUL[[#This Row],[Dorsal]]&lt;&gt;0,VLOOKUP(RESUL[[#This Row],[Dorsal]],INSC[#All],7,FALSE)," ")</f>
        <v xml:space="preserve">Atlético San Sebastián </v>
      </c>
    </row>
    <row r="78" spans="2:9" x14ac:dyDescent="0.25">
      <c r="B78" s="57">
        <v>75</v>
      </c>
      <c r="C78">
        <v>154</v>
      </c>
      <c r="D78" s="67" t="s">
        <v>783</v>
      </c>
      <c r="E78" s="18" t="str">
        <f>IF(RESUL[[#This Row],[Dorsal]]&lt;&gt;0,CONCATENATE(VLOOKUP(RESUL[[#This Row],[Dorsal]],INSC[],3,FALSE),", ",VLOOKUP(RESUL[[#This Row],[Dorsal]],INSC[],2,FALSE))," ")</f>
        <v>LOPEZ UNANUA, Carmelo</v>
      </c>
      <c r="F78" s="18">
        <f>IF(RESUL[[#This Row],[Dorsal]]&lt;&gt;0,VLOOKUP(RESUL[[#This Row],[Dorsal]],INSC[#All],4,FALSE)," ")</f>
        <v>1972</v>
      </c>
      <c r="G78" s="21" t="str">
        <f>IF(RESUL[[#This Row],[Dorsal]]&lt;&gt;0,VLOOKUP(RESUL[[#This Row],[Dorsal]],INSC[#All],5,FALSE)," ")</f>
        <v>M</v>
      </c>
      <c r="H78" s="21" t="str">
        <f>IF(RESUL[[#This Row],[Dorsal]]&lt;&gt;0,VLOOKUP(RESUL[[#This Row],[Dorsal]],INSC[#All],6,FALSE)," ")</f>
        <v>V</v>
      </c>
      <c r="I78" s="18" t="str">
        <f>IF(RESUL[[#This Row],[Dorsal]]&lt;&gt;0,VLOOKUP(RESUL[[#This Row],[Dorsal]],INSC[#All],7,FALSE)," ")</f>
        <v>Independiente</v>
      </c>
    </row>
    <row r="79" spans="2:9" x14ac:dyDescent="0.25">
      <c r="B79" s="57">
        <v>76</v>
      </c>
      <c r="C79">
        <v>115</v>
      </c>
      <c r="D79" s="67" t="s">
        <v>784</v>
      </c>
      <c r="E79" s="18" t="str">
        <f>IF(RESUL[[#This Row],[Dorsal]]&lt;&gt;0,CONCATENATE(VLOOKUP(RESUL[[#This Row],[Dorsal]],INSC[],3,FALSE),", ",VLOOKUP(RESUL[[#This Row],[Dorsal]],INSC[],2,FALSE))," ")</f>
        <v>JAKA GARCÍA , Ander</v>
      </c>
      <c r="F79" s="18">
        <f>IF(RESUL[[#This Row],[Dorsal]]&lt;&gt;0,VLOOKUP(RESUL[[#This Row],[Dorsal]],INSC[#All],4,FALSE)," ")</f>
        <v>1979</v>
      </c>
      <c r="G79" s="21" t="str">
        <f>IF(RESUL[[#This Row],[Dorsal]]&lt;&gt;0,VLOOKUP(RESUL[[#This Row],[Dorsal]],INSC[#All],5,FALSE)," ")</f>
        <v>M</v>
      </c>
      <c r="H79" s="21" t="str">
        <f>IF(RESUL[[#This Row],[Dorsal]]&lt;&gt;0,VLOOKUP(RESUL[[#This Row],[Dorsal]],INSC[#All],6,FALSE)," ")</f>
        <v>V</v>
      </c>
      <c r="I79" s="18" t="str">
        <f>IF(RESUL[[#This Row],[Dorsal]]&lt;&gt;0,VLOOKUP(RESUL[[#This Row],[Dorsal]],INSC[#All],7,FALSE)," ")</f>
        <v>Independiente</v>
      </c>
    </row>
    <row r="80" spans="2:9" x14ac:dyDescent="0.25">
      <c r="B80" s="57">
        <v>77</v>
      </c>
      <c r="C80">
        <v>125</v>
      </c>
      <c r="D80" s="67" t="s">
        <v>785</v>
      </c>
      <c r="E80" s="18" t="str">
        <f>IF(RESUL[[#This Row],[Dorsal]]&lt;&gt;0,CONCATENATE(VLOOKUP(RESUL[[#This Row],[Dorsal]],INSC[],3,FALSE),", ",VLOOKUP(RESUL[[#This Row],[Dorsal]],INSC[],2,FALSE))," ")</f>
        <v>MELLADO AGUADO, Sergio</v>
      </c>
      <c r="F80" s="18">
        <f>IF(RESUL[[#This Row],[Dorsal]]&lt;&gt;0,VLOOKUP(RESUL[[#This Row],[Dorsal]],INSC[#All],4,FALSE)," ")</f>
        <v>1979</v>
      </c>
      <c r="G80" s="21" t="str">
        <f>IF(RESUL[[#This Row],[Dorsal]]&lt;&gt;0,VLOOKUP(RESUL[[#This Row],[Dorsal]],INSC[#All],5,FALSE)," ")</f>
        <v>M</v>
      </c>
      <c r="H80" s="21" t="str">
        <f>IF(RESUL[[#This Row],[Dorsal]]&lt;&gt;0,VLOOKUP(RESUL[[#This Row],[Dorsal]],INSC[#All],6,FALSE)," ")</f>
        <v>V</v>
      </c>
      <c r="I80" s="18" t="str">
        <f>IF(RESUL[[#This Row],[Dorsal]]&lt;&gt;0,VLOOKUP(RESUL[[#This Row],[Dorsal]],INSC[#All],7,FALSE)," ")</f>
        <v xml:space="preserve">Cd Vasconia </v>
      </c>
    </row>
    <row r="81" spans="2:9" x14ac:dyDescent="0.25">
      <c r="B81" s="57">
        <v>78</v>
      </c>
      <c r="C81">
        <v>147</v>
      </c>
      <c r="D81" s="67" t="s">
        <v>786</v>
      </c>
      <c r="E81" s="18" t="str">
        <f>IF(RESUL[[#This Row],[Dorsal]]&lt;&gt;0,CONCATENATE(VLOOKUP(RESUL[[#This Row],[Dorsal]],INSC[],3,FALSE),", ",VLOOKUP(RESUL[[#This Row],[Dorsal]],INSC[],2,FALSE))," ")</f>
        <v>NATXIONDO ELORDI, Gorka</v>
      </c>
      <c r="F81" s="18">
        <f>IF(RESUL[[#This Row],[Dorsal]]&lt;&gt;0,VLOOKUP(RESUL[[#This Row],[Dorsal]],INSC[#All],4,FALSE)," ")</f>
        <v>1997</v>
      </c>
      <c r="G81" s="21" t="str">
        <f>IF(RESUL[[#This Row],[Dorsal]]&lt;&gt;0,VLOOKUP(RESUL[[#This Row],[Dorsal]],INSC[#All],5,FALSE)," ")</f>
        <v>M</v>
      </c>
      <c r="H81" s="21" t="str">
        <f>IF(RESUL[[#This Row],[Dorsal]]&lt;&gt;0,VLOOKUP(RESUL[[#This Row],[Dorsal]],INSC[#All],6,FALSE)," ")</f>
        <v>S</v>
      </c>
      <c r="I81" s="18" t="str">
        <f>IF(RESUL[[#This Row],[Dorsal]]&lt;&gt;0,VLOOKUP(RESUL[[#This Row],[Dorsal]],INSC[#All],7,FALSE)," ")</f>
        <v>Vasconia</v>
      </c>
    </row>
    <row r="82" spans="2:9" x14ac:dyDescent="0.25">
      <c r="B82" s="57">
        <v>79</v>
      </c>
      <c r="C82">
        <v>26</v>
      </c>
      <c r="D82" s="67" t="s">
        <v>787</v>
      </c>
      <c r="E82" s="18" t="str">
        <f>IF(RESUL[[#This Row],[Dorsal]]&lt;&gt;0,CONCATENATE(VLOOKUP(RESUL[[#This Row],[Dorsal]],INSC[],3,FALSE),", ",VLOOKUP(RESUL[[#This Row],[Dorsal]],INSC[],2,FALSE))," ")</f>
        <v>CASTELLANOS MARTIN, Aroa</v>
      </c>
      <c r="F82" s="18">
        <f>IF(RESUL[[#This Row],[Dorsal]]&lt;&gt;0,VLOOKUP(RESUL[[#This Row],[Dorsal]],INSC[#All],4,FALSE)," ")</f>
        <v>2005</v>
      </c>
      <c r="G82" s="21" t="str">
        <f>IF(RESUL[[#This Row],[Dorsal]]&lt;&gt;0,VLOOKUP(RESUL[[#This Row],[Dorsal]],INSC[#All],5,FALSE)," ")</f>
        <v>F</v>
      </c>
      <c r="H82" s="21" t="str">
        <f>IF(RESUL[[#This Row],[Dorsal]]&lt;&gt;0,VLOOKUP(RESUL[[#This Row],[Dorsal]],INSC[#All],6,FALSE)," ")</f>
        <v>J</v>
      </c>
      <c r="I82" s="18" t="str">
        <f>IF(RESUL[[#This Row],[Dorsal]]&lt;&gt;0,VLOOKUP(RESUL[[#This Row],[Dorsal]],INSC[#All],7,FALSE)," ")</f>
        <v>Independiente</v>
      </c>
    </row>
    <row r="83" spans="2:9" x14ac:dyDescent="0.25">
      <c r="B83" s="57">
        <v>80</v>
      </c>
      <c r="C83">
        <v>103</v>
      </c>
      <c r="D83" s="67" t="s">
        <v>788</v>
      </c>
      <c r="E83" s="18" t="str">
        <f>IF(RESUL[[#This Row],[Dorsal]]&lt;&gt;0,CONCATENATE(VLOOKUP(RESUL[[#This Row],[Dorsal]],INSC[],3,FALSE),", ",VLOOKUP(RESUL[[#This Row],[Dorsal]],INSC[],2,FALSE))," ")</f>
        <v>BERISTAIN ARTETXE, Elena</v>
      </c>
      <c r="F83" s="18">
        <f>IF(RESUL[[#This Row],[Dorsal]]&lt;&gt;0,VLOOKUP(RESUL[[#This Row],[Dorsal]],INSC[#All],4,FALSE)," ")</f>
        <v>1973</v>
      </c>
      <c r="G83" s="21" t="str">
        <f>IF(RESUL[[#This Row],[Dorsal]]&lt;&gt;0,VLOOKUP(RESUL[[#This Row],[Dorsal]],INSC[#All],5,FALSE)," ")</f>
        <v>F</v>
      </c>
      <c r="H83" s="21" t="str">
        <f>IF(RESUL[[#This Row],[Dorsal]]&lt;&gt;0,VLOOKUP(RESUL[[#This Row],[Dorsal]],INSC[#All],6,FALSE)," ")</f>
        <v>V</v>
      </c>
      <c r="I83" s="18" t="str">
        <f>IF(RESUL[[#This Row],[Dorsal]]&lt;&gt;0,VLOOKUP(RESUL[[#This Row],[Dorsal]],INSC[#All],7,FALSE)," ")</f>
        <v>Zte Codeam Zarautz</v>
      </c>
    </row>
    <row r="84" spans="2:9" x14ac:dyDescent="0.25">
      <c r="B84" s="57">
        <v>81</v>
      </c>
      <c r="C84">
        <v>88</v>
      </c>
      <c r="D84" s="67" t="s">
        <v>789</v>
      </c>
      <c r="E84" s="18" t="str">
        <f>IF(RESUL[[#This Row],[Dorsal]]&lt;&gt;0,CONCATENATE(VLOOKUP(RESUL[[#This Row],[Dorsal]],INSC[],3,FALSE),", ",VLOOKUP(RESUL[[#This Row],[Dorsal]],INSC[],2,FALSE))," ")</f>
        <v>AZURMENDI ZELAIA, Juantxo</v>
      </c>
      <c r="F84" s="18">
        <f>IF(RESUL[[#This Row],[Dorsal]]&lt;&gt;0,VLOOKUP(RESUL[[#This Row],[Dorsal]],INSC[#All],4,FALSE)," ")</f>
        <v>1960</v>
      </c>
      <c r="G84" s="21" t="str">
        <f>IF(RESUL[[#This Row],[Dorsal]]&lt;&gt;0,VLOOKUP(RESUL[[#This Row],[Dorsal]],INSC[#All],5,FALSE)," ")</f>
        <v>M</v>
      </c>
      <c r="H84" s="21" t="str">
        <f>IF(RESUL[[#This Row],[Dorsal]]&lt;&gt;0,VLOOKUP(RESUL[[#This Row],[Dorsal]],INSC[#All],6,FALSE)," ")</f>
        <v>V</v>
      </c>
      <c r="I84" s="18" t="str">
        <f>IF(RESUL[[#This Row],[Dorsal]]&lt;&gt;0,VLOOKUP(RESUL[[#This Row],[Dorsal]],INSC[#All],7,FALSE)," ")</f>
        <v>Dantzaleku-Sakana</v>
      </c>
    </row>
    <row r="85" spans="2:9" x14ac:dyDescent="0.25">
      <c r="B85" s="57">
        <v>82</v>
      </c>
      <c r="C85">
        <v>150</v>
      </c>
      <c r="D85" s="67" t="s">
        <v>790</v>
      </c>
      <c r="E85" s="18" t="str">
        <f>IF(RESUL[[#This Row],[Dorsal]]&lt;&gt;0,CONCATENATE(VLOOKUP(RESUL[[#This Row],[Dorsal]],INSC[],3,FALSE),", ",VLOOKUP(RESUL[[#This Row],[Dorsal]],INSC[],2,FALSE))," ")</f>
        <v>AVELLO ITURRIAGAGOITIA, Carlos</v>
      </c>
      <c r="F85" s="18">
        <f>IF(RESUL[[#This Row],[Dorsal]]&lt;&gt;0,VLOOKUP(RESUL[[#This Row],[Dorsal]],INSC[#All],4,FALSE)," ")</f>
        <v>1969</v>
      </c>
      <c r="G85" s="21" t="str">
        <f>IF(RESUL[[#This Row],[Dorsal]]&lt;&gt;0,VLOOKUP(RESUL[[#This Row],[Dorsal]],INSC[#All],5,FALSE)," ")</f>
        <v>M</v>
      </c>
      <c r="H85" s="21" t="str">
        <f>IF(RESUL[[#This Row],[Dorsal]]&lt;&gt;0,VLOOKUP(RESUL[[#This Row],[Dorsal]],INSC[#All],6,FALSE)," ")</f>
        <v>V</v>
      </c>
      <c r="I85" s="18" t="str">
        <f>IF(RESUL[[#This Row],[Dorsal]]&lt;&gt;0,VLOOKUP(RESUL[[#This Row],[Dorsal]],INSC[#All],7,FALSE)," ")</f>
        <v>Independiente</v>
      </c>
    </row>
    <row r="86" spans="2:9" x14ac:dyDescent="0.25">
      <c r="B86" s="57">
        <v>83</v>
      </c>
      <c r="C86">
        <v>129</v>
      </c>
      <c r="D86" s="67" t="s">
        <v>791</v>
      </c>
      <c r="E86" s="18" t="str">
        <f>IF(RESUL[[#This Row],[Dorsal]]&lt;&gt;0,CONCATENATE(VLOOKUP(RESUL[[#This Row],[Dorsal]],INSC[],3,FALSE),", ",VLOOKUP(RESUL[[#This Row],[Dorsal]],INSC[],2,FALSE))," ")</f>
        <v>ROSTRO VALLE, Martxel</v>
      </c>
      <c r="F86" s="18">
        <f>IF(RESUL[[#This Row],[Dorsal]]&lt;&gt;0,VLOOKUP(RESUL[[#This Row],[Dorsal]],INSC[#All],4,FALSE)," ")</f>
        <v>1972</v>
      </c>
      <c r="G86" s="21" t="str">
        <f>IF(RESUL[[#This Row],[Dorsal]]&lt;&gt;0,VLOOKUP(RESUL[[#This Row],[Dorsal]],INSC[#All],5,FALSE)," ")</f>
        <v>M</v>
      </c>
      <c r="H86" s="21" t="str">
        <f>IF(RESUL[[#This Row],[Dorsal]]&lt;&gt;0,VLOOKUP(RESUL[[#This Row],[Dorsal]],INSC[#All],6,FALSE)," ")</f>
        <v>V</v>
      </c>
      <c r="I86" s="18" t="str">
        <f>IF(RESUL[[#This Row],[Dorsal]]&lt;&gt;0,VLOOKUP(RESUL[[#This Row],[Dorsal]],INSC[#All],7,FALSE)," ")</f>
        <v>Independiente</v>
      </c>
    </row>
    <row r="87" spans="2:9" x14ac:dyDescent="0.25">
      <c r="B87" s="57">
        <v>84</v>
      </c>
      <c r="C87">
        <v>116</v>
      </c>
      <c r="D87" s="67" t="s">
        <v>792</v>
      </c>
      <c r="E87" s="18" t="str">
        <f>IF(RESUL[[#This Row],[Dorsal]]&lt;&gt;0,CONCATENATE(VLOOKUP(RESUL[[#This Row],[Dorsal]],INSC[],3,FALSE),", ",VLOOKUP(RESUL[[#This Row],[Dorsal]],INSC[],2,FALSE))," ")</f>
        <v>REBOLLO RUIZ, Israel carlos</v>
      </c>
      <c r="F87" s="18">
        <f>IF(RESUL[[#This Row],[Dorsal]]&lt;&gt;0,VLOOKUP(RESUL[[#This Row],[Dorsal]],INSC[#All],4,FALSE)," ")</f>
        <v>1974</v>
      </c>
      <c r="G87" s="21" t="str">
        <f>IF(RESUL[[#This Row],[Dorsal]]&lt;&gt;0,VLOOKUP(RESUL[[#This Row],[Dorsal]],INSC[#All],5,FALSE)," ")</f>
        <v>M</v>
      </c>
      <c r="H87" s="21" t="str">
        <f>IF(RESUL[[#This Row],[Dorsal]]&lt;&gt;0,VLOOKUP(RESUL[[#This Row],[Dorsal]],INSC[#All],6,FALSE)," ")</f>
        <v>V</v>
      </c>
      <c r="I87" s="18" t="str">
        <f>IF(RESUL[[#This Row],[Dorsal]]&lt;&gt;0,VLOOKUP(RESUL[[#This Row],[Dorsal]],INSC[#All],7,FALSE)," ")</f>
        <v>Independiente</v>
      </c>
    </row>
    <row r="88" spans="2:9" x14ac:dyDescent="0.25">
      <c r="B88" s="57">
        <v>85</v>
      </c>
      <c r="C88">
        <v>42</v>
      </c>
      <c r="D88" s="67" t="s">
        <v>794</v>
      </c>
      <c r="E88" s="18" t="str">
        <f>IF(RESUL[[#This Row],[Dorsal]]&lt;&gt;0,CONCATENATE(VLOOKUP(RESUL[[#This Row],[Dorsal]],INSC[],3,FALSE),", ",VLOOKUP(RESUL[[#This Row],[Dorsal]],INSC[],2,FALSE))," ")</f>
        <v>AGIRRE, Enaitz</v>
      </c>
      <c r="F88" s="18">
        <f>IF(RESUL[[#This Row],[Dorsal]]&lt;&gt;0,VLOOKUP(RESUL[[#This Row],[Dorsal]],INSC[#All],4,FALSE)," ")</f>
        <v>2009</v>
      </c>
      <c r="G88" s="21" t="str">
        <f>IF(RESUL[[#This Row],[Dorsal]]&lt;&gt;0,VLOOKUP(RESUL[[#This Row],[Dorsal]],INSC[#All],5,FALSE)," ")</f>
        <v>M</v>
      </c>
      <c r="H88" s="21" t="str">
        <f>IF(RESUL[[#This Row],[Dorsal]]&lt;&gt;0,VLOOKUP(RESUL[[#This Row],[Dorsal]],INSC[#All],6,FALSE)," ")</f>
        <v>C</v>
      </c>
      <c r="I88" s="18" t="str">
        <f>IF(RESUL[[#This Row],[Dorsal]]&lt;&gt;0,VLOOKUP(RESUL[[#This Row],[Dorsal]],INSC[#All],7,FALSE)," ")</f>
        <v>Zumeatarra Kirol Taldea</v>
      </c>
    </row>
    <row r="89" spans="2:9" x14ac:dyDescent="0.25">
      <c r="B89" s="57">
        <v>86</v>
      </c>
      <c r="C89">
        <v>66</v>
      </c>
      <c r="D89" s="67" t="s">
        <v>795</v>
      </c>
      <c r="E89" s="18" t="str">
        <f>IF(RESUL[[#This Row],[Dorsal]]&lt;&gt;0,CONCATENATE(VLOOKUP(RESUL[[#This Row],[Dorsal]],INSC[],3,FALSE),", ",VLOOKUP(RESUL[[#This Row],[Dorsal]],INSC[],2,FALSE))," ")</f>
        <v>ORBEGOZO  IBARGUREN, Jexus</v>
      </c>
      <c r="F89" s="18">
        <f>IF(RESUL[[#This Row],[Dorsal]]&lt;&gt;0,VLOOKUP(RESUL[[#This Row],[Dorsal]],INSC[#All],4,FALSE)," ")</f>
        <v>1968</v>
      </c>
      <c r="G89" s="21" t="str">
        <f>IF(RESUL[[#This Row],[Dorsal]]&lt;&gt;0,VLOOKUP(RESUL[[#This Row],[Dorsal]],INSC[#All],5,FALSE)," ")</f>
        <v>M</v>
      </c>
      <c r="H89" s="21" t="str">
        <f>IF(RESUL[[#This Row],[Dorsal]]&lt;&gt;0,VLOOKUP(RESUL[[#This Row],[Dorsal]],INSC[#All],6,FALSE)," ")</f>
        <v>V</v>
      </c>
      <c r="I89" s="18" t="str">
        <f>IF(RESUL[[#This Row],[Dorsal]]&lt;&gt;0,VLOOKUP(RESUL[[#This Row],[Dorsal]],INSC[#All],7,FALSE)," ")</f>
        <v>Independiente</v>
      </c>
    </row>
    <row r="90" spans="2:9" x14ac:dyDescent="0.25">
      <c r="B90" s="57">
        <v>87</v>
      </c>
      <c r="C90">
        <v>127</v>
      </c>
      <c r="D90" s="67" t="s">
        <v>796</v>
      </c>
      <c r="E90" s="18" t="str">
        <f>IF(RESUL[[#This Row],[Dorsal]]&lt;&gt;0,CONCATENATE(VLOOKUP(RESUL[[#This Row],[Dorsal]],INSC[],3,FALSE),", ",VLOOKUP(RESUL[[#This Row],[Dorsal]],INSC[],2,FALSE))," ")</f>
        <v>RENGEL FRANCO, Maria</v>
      </c>
      <c r="F90" s="18">
        <f>IF(RESUL[[#This Row],[Dorsal]]&lt;&gt;0,VLOOKUP(RESUL[[#This Row],[Dorsal]],INSC[#All],4,FALSE)," ")</f>
        <v>1996</v>
      </c>
      <c r="G90" s="21" t="str">
        <f>IF(RESUL[[#This Row],[Dorsal]]&lt;&gt;0,VLOOKUP(RESUL[[#This Row],[Dorsal]],INSC[#All],5,FALSE)," ")</f>
        <v>F</v>
      </c>
      <c r="H90" s="21" t="str">
        <f>IF(RESUL[[#This Row],[Dorsal]]&lt;&gt;0,VLOOKUP(RESUL[[#This Row],[Dorsal]],INSC[#All],6,FALSE)," ")</f>
        <v>S</v>
      </c>
      <c r="I90" s="18" t="str">
        <f>IF(RESUL[[#This Row],[Dorsal]]&lt;&gt;0,VLOOKUP(RESUL[[#This Row],[Dorsal]],INSC[#All],7,FALSE)," ")</f>
        <v>Zumeatarra Kirol Taldea</v>
      </c>
    </row>
    <row r="91" spans="2:9" x14ac:dyDescent="0.25">
      <c r="B91" s="57">
        <v>88</v>
      </c>
      <c r="C91">
        <v>63</v>
      </c>
      <c r="D91" s="67" t="s">
        <v>797</v>
      </c>
      <c r="E91" s="18" t="str">
        <f>IF(RESUL[[#This Row],[Dorsal]]&lt;&gt;0,CONCATENATE(VLOOKUP(RESUL[[#This Row],[Dorsal]],INSC[],3,FALSE),", ",VLOOKUP(RESUL[[#This Row],[Dorsal]],INSC[],2,FALSE))," ")</f>
        <v>GONZALEZ ETXARRI, Mateo</v>
      </c>
      <c r="F91" s="18">
        <f>IF(RESUL[[#This Row],[Dorsal]]&lt;&gt;0,VLOOKUP(RESUL[[#This Row],[Dorsal]],INSC[#All],4,FALSE)," ")</f>
        <v>1959</v>
      </c>
      <c r="G91" s="21" t="str">
        <f>IF(RESUL[[#This Row],[Dorsal]]&lt;&gt;0,VLOOKUP(RESUL[[#This Row],[Dorsal]],INSC[#All],5,FALSE)," ")</f>
        <v>M</v>
      </c>
      <c r="H91" s="21" t="str">
        <f>IF(RESUL[[#This Row],[Dorsal]]&lt;&gt;0,VLOOKUP(RESUL[[#This Row],[Dorsal]],INSC[#All],6,FALSE)," ")</f>
        <v>V</v>
      </c>
      <c r="I91" s="18" t="str">
        <f>IF(RESUL[[#This Row],[Dorsal]]&lt;&gt;0,VLOOKUP(RESUL[[#This Row],[Dorsal]],INSC[#All],7,FALSE)," ")</f>
        <v>Independiente</v>
      </c>
    </row>
    <row r="92" spans="2:9" x14ac:dyDescent="0.25">
      <c r="B92" s="57">
        <v>89</v>
      </c>
      <c r="C92">
        <v>35</v>
      </c>
      <c r="D92" s="67" t="s">
        <v>798</v>
      </c>
      <c r="E92" s="18" t="str">
        <f>IF(RESUL[[#This Row],[Dorsal]]&lt;&gt;0,CONCATENATE(VLOOKUP(RESUL[[#This Row],[Dorsal]],INSC[],3,FALSE),", ",VLOOKUP(RESUL[[#This Row],[Dorsal]],INSC[],2,FALSE))," ")</f>
        <v>OTEGUI REDONDO , Jon</v>
      </c>
      <c r="F92" s="18">
        <f>IF(RESUL[[#This Row],[Dorsal]]&lt;&gt;0,VLOOKUP(RESUL[[#This Row],[Dorsal]],INSC[#All],4,FALSE)," ")</f>
        <v>2009</v>
      </c>
      <c r="G92" s="21" t="str">
        <f>IF(RESUL[[#This Row],[Dorsal]]&lt;&gt;0,VLOOKUP(RESUL[[#This Row],[Dorsal]],INSC[#All],5,FALSE)," ")</f>
        <v>M</v>
      </c>
      <c r="H92" s="21" t="str">
        <f>IF(RESUL[[#This Row],[Dorsal]]&lt;&gt;0,VLOOKUP(RESUL[[#This Row],[Dorsal]],INSC[#All],6,FALSE)," ")</f>
        <v>C</v>
      </c>
      <c r="I92" s="18" t="str">
        <f>IF(RESUL[[#This Row],[Dorsal]]&lt;&gt;0,VLOOKUP(RESUL[[#This Row],[Dorsal]],INSC[#All],7,FALSE)," ")</f>
        <v xml:space="preserve">Atlético San Sebastián </v>
      </c>
    </row>
    <row r="93" spans="2:9" x14ac:dyDescent="0.25">
      <c r="B93" s="57">
        <v>90</v>
      </c>
      <c r="C93">
        <v>11</v>
      </c>
      <c r="D93" s="67" t="s">
        <v>799</v>
      </c>
      <c r="E93" s="18" t="str">
        <f>IF(RESUL[[#This Row],[Dorsal]]&lt;&gt;0,CONCATENATE(VLOOKUP(RESUL[[#This Row],[Dorsal]],INSC[],3,FALSE),", ",VLOOKUP(RESUL[[#This Row],[Dorsal]],INSC[],2,FALSE))," ")</f>
        <v xml:space="preserve">DÍAZ DE OTALORA, Javier </v>
      </c>
      <c r="F93" s="18">
        <f>IF(RESUL[[#This Row],[Dorsal]]&lt;&gt;0,VLOOKUP(RESUL[[#This Row],[Dorsal]],INSC[#All],4,FALSE)," ")</f>
        <v>1967</v>
      </c>
      <c r="G93" s="21" t="str">
        <f>IF(RESUL[[#This Row],[Dorsal]]&lt;&gt;0,VLOOKUP(RESUL[[#This Row],[Dorsal]],INSC[#All],5,FALSE)," ")</f>
        <v>M</v>
      </c>
      <c r="H93" s="21" t="str">
        <f>IF(RESUL[[#This Row],[Dorsal]]&lt;&gt;0,VLOOKUP(RESUL[[#This Row],[Dorsal]],INSC[#All],6,FALSE)," ")</f>
        <v>V</v>
      </c>
      <c r="I93" s="18" t="str">
        <f>IF(RESUL[[#This Row],[Dorsal]]&lt;&gt;0,VLOOKUP(RESUL[[#This Row],[Dorsal]],INSC[#All],7,FALSE)," ")</f>
        <v xml:space="preserve">Atlético San Sebastián </v>
      </c>
    </row>
    <row r="94" spans="2:9" x14ac:dyDescent="0.25">
      <c r="B94" s="57">
        <v>91</v>
      </c>
      <c r="C94">
        <v>156</v>
      </c>
      <c r="D94" s="67" t="s">
        <v>800</v>
      </c>
      <c r="E94" s="18" t="str">
        <f>IF(RESUL[[#This Row],[Dorsal]]&lt;&gt;0,CONCATENATE(VLOOKUP(RESUL[[#This Row],[Dorsal]],INSC[],3,FALSE),", ",VLOOKUP(RESUL[[#This Row],[Dorsal]],INSC[],2,FALSE))," ")</f>
        <v>SAEZ INSAUSTI, Iñigo</v>
      </c>
      <c r="F94" s="18">
        <f>IF(RESUL[[#This Row],[Dorsal]]&lt;&gt;0,VLOOKUP(RESUL[[#This Row],[Dorsal]],INSC[#All],4,FALSE)," ")</f>
        <v>1975</v>
      </c>
      <c r="G94" s="21" t="str">
        <f>IF(RESUL[[#This Row],[Dorsal]]&lt;&gt;0,VLOOKUP(RESUL[[#This Row],[Dorsal]],INSC[#All],5,FALSE)," ")</f>
        <v>M</v>
      </c>
      <c r="H94" s="21" t="str">
        <f>IF(RESUL[[#This Row],[Dorsal]]&lt;&gt;0,VLOOKUP(RESUL[[#This Row],[Dorsal]],INSC[#All],6,FALSE)," ")</f>
        <v>V</v>
      </c>
      <c r="I94" s="18" t="str">
        <f>IF(RESUL[[#This Row],[Dorsal]]&lt;&gt;0,VLOOKUP(RESUL[[#This Row],[Dorsal]],INSC[#All],7,FALSE)," ")</f>
        <v>Atlético San Sebastián</v>
      </c>
    </row>
    <row r="95" spans="2:9" x14ac:dyDescent="0.25">
      <c r="B95" s="57">
        <v>92</v>
      </c>
      <c r="C95">
        <v>118</v>
      </c>
      <c r="D95" s="67" t="s">
        <v>801</v>
      </c>
      <c r="E95" s="18" t="str">
        <f>IF(RESUL[[#This Row],[Dorsal]]&lt;&gt;0,CONCATENATE(VLOOKUP(RESUL[[#This Row],[Dorsal]],INSC[],3,FALSE),", ",VLOOKUP(RESUL[[#This Row],[Dorsal]],INSC[],2,FALSE))," ")</f>
        <v xml:space="preserve">ATXUKARRO BARRUTIA , Arantxa </v>
      </c>
      <c r="F95" s="18">
        <f>IF(RESUL[[#This Row],[Dorsal]]&lt;&gt;0,VLOOKUP(RESUL[[#This Row],[Dorsal]],INSC[#All],4,FALSE)," ")</f>
        <v>1976</v>
      </c>
      <c r="G95" s="21" t="str">
        <f>IF(RESUL[[#This Row],[Dorsal]]&lt;&gt;0,VLOOKUP(RESUL[[#This Row],[Dorsal]],INSC[#All],5,FALSE)," ")</f>
        <v>F</v>
      </c>
      <c r="H95" s="21" t="str">
        <f>IF(RESUL[[#This Row],[Dorsal]]&lt;&gt;0,VLOOKUP(RESUL[[#This Row],[Dorsal]],INSC[#All],6,FALSE)," ")</f>
        <v>V</v>
      </c>
      <c r="I95" s="18" t="str">
        <f>IF(RESUL[[#This Row],[Dorsal]]&lt;&gt;0,VLOOKUP(RESUL[[#This Row],[Dorsal]],INSC[#All],7,FALSE)," ")</f>
        <v xml:space="preserve">Club Atlético Renteria </v>
      </c>
    </row>
    <row r="96" spans="2:9" x14ac:dyDescent="0.25">
      <c r="B96" s="57">
        <v>93</v>
      </c>
      <c r="C96">
        <v>13</v>
      </c>
      <c r="D96" s="67" t="s">
        <v>802</v>
      </c>
      <c r="E96" s="18" t="str">
        <f>IF(RESUL[[#This Row],[Dorsal]]&lt;&gt;0,CONCATENATE(VLOOKUP(RESUL[[#This Row],[Dorsal]],INSC[],3,FALSE),", ",VLOOKUP(RESUL[[#This Row],[Dorsal]],INSC[],2,FALSE))," ")</f>
        <v>GARRIDO RAMOS , Ane</v>
      </c>
      <c r="F96" s="18">
        <f>IF(RESUL[[#This Row],[Dorsal]]&lt;&gt;0,VLOOKUP(RESUL[[#This Row],[Dorsal]],INSC[#All],4,FALSE)," ")</f>
        <v>2000</v>
      </c>
      <c r="G96" s="21" t="str">
        <f>IF(RESUL[[#This Row],[Dorsal]]&lt;&gt;0,VLOOKUP(RESUL[[#This Row],[Dorsal]],INSC[#All],5,FALSE)," ")</f>
        <v>F</v>
      </c>
      <c r="H96" s="21" t="str">
        <f>IF(RESUL[[#This Row],[Dorsal]]&lt;&gt;0,VLOOKUP(RESUL[[#This Row],[Dorsal]],INSC[#All],6,FALSE)," ")</f>
        <v>S</v>
      </c>
      <c r="I96" s="18" t="str">
        <f>IF(RESUL[[#This Row],[Dorsal]]&lt;&gt;0,VLOOKUP(RESUL[[#This Row],[Dorsal]],INSC[#All],7,FALSE)," ")</f>
        <v xml:space="preserve">Atlético San Sebastián </v>
      </c>
    </row>
    <row r="97" spans="2:9" x14ac:dyDescent="0.25">
      <c r="B97" s="57">
        <v>94</v>
      </c>
      <c r="C97">
        <v>121</v>
      </c>
      <c r="D97" s="67" t="s">
        <v>803</v>
      </c>
      <c r="E97" s="18" t="str">
        <f>IF(RESUL[[#This Row],[Dorsal]]&lt;&gt;0,CONCATENATE(VLOOKUP(RESUL[[#This Row],[Dorsal]],INSC[],3,FALSE),", ",VLOOKUP(RESUL[[#This Row],[Dorsal]],INSC[],2,FALSE))," ")</f>
        <v>MARTIN MORO, Emiliano</v>
      </c>
      <c r="F97" s="18">
        <f>IF(RESUL[[#This Row],[Dorsal]]&lt;&gt;0,VLOOKUP(RESUL[[#This Row],[Dorsal]],INSC[#All],4,FALSE)," ")</f>
        <v>1956</v>
      </c>
      <c r="G97" s="21" t="str">
        <f>IF(RESUL[[#This Row],[Dorsal]]&lt;&gt;0,VLOOKUP(RESUL[[#This Row],[Dorsal]],INSC[#All],5,FALSE)," ")</f>
        <v>M</v>
      </c>
      <c r="H97" s="21" t="str">
        <f>IF(RESUL[[#This Row],[Dorsal]]&lt;&gt;0,VLOOKUP(RESUL[[#This Row],[Dorsal]],INSC[#All],6,FALSE)," ")</f>
        <v>V</v>
      </c>
      <c r="I97" s="18" t="str">
        <f>IF(RESUL[[#This Row],[Dorsal]]&lt;&gt;0,VLOOKUP(RESUL[[#This Row],[Dorsal]],INSC[#All],7,FALSE)," ")</f>
        <v xml:space="preserve">Club Atlético Renteria </v>
      </c>
    </row>
    <row r="98" spans="2:9" x14ac:dyDescent="0.25">
      <c r="B98" s="57">
        <v>95</v>
      </c>
      <c r="C98">
        <v>80</v>
      </c>
      <c r="D98" s="67" t="s">
        <v>804</v>
      </c>
      <c r="E98" s="18" t="str">
        <f>IF(RESUL[[#This Row],[Dorsal]]&lt;&gt;0,CONCATENATE(VLOOKUP(RESUL[[#This Row],[Dorsal]],INSC[],3,FALSE),", ",VLOOKUP(RESUL[[#This Row],[Dorsal]],INSC[],2,FALSE))," ")</f>
        <v xml:space="preserve">ITURRI URIARTE, Iñaki </v>
      </c>
      <c r="F98" s="18">
        <f>IF(RESUL[[#This Row],[Dorsal]]&lt;&gt;0,VLOOKUP(RESUL[[#This Row],[Dorsal]],INSC[#All],4,FALSE)," ")</f>
        <v>1970</v>
      </c>
      <c r="G98" s="21" t="str">
        <f>IF(RESUL[[#This Row],[Dorsal]]&lt;&gt;0,VLOOKUP(RESUL[[#This Row],[Dorsal]],INSC[#All],5,FALSE)," ")</f>
        <v>M</v>
      </c>
      <c r="H98" s="21" t="str">
        <f>IF(RESUL[[#This Row],[Dorsal]]&lt;&gt;0,VLOOKUP(RESUL[[#This Row],[Dorsal]],INSC[#All],6,FALSE)," ")</f>
        <v>V</v>
      </c>
      <c r="I98" s="18" t="str">
        <f>IF(RESUL[[#This Row],[Dorsal]]&lt;&gt;0,VLOOKUP(RESUL[[#This Row],[Dorsal]],INSC[#All],7,FALSE)," ")</f>
        <v>Leartiadi Sos Kirol Kluba</v>
      </c>
    </row>
    <row r="99" spans="2:9" x14ac:dyDescent="0.25">
      <c r="B99" s="57">
        <v>96</v>
      </c>
      <c r="C99">
        <v>79</v>
      </c>
      <c r="D99" s="67" t="s">
        <v>805</v>
      </c>
      <c r="E99" s="18" t="str">
        <f>IF(RESUL[[#This Row],[Dorsal]]&lt;&gt;0,CONCATENATE(VLOOKUP(RESUL[[#This Row],[Dorsal]],INSC[],3,FALSE),", ",VLOOKUP(RESUL[[#This Row],[Dorsal]],INSC[],2,FALSE))," ")</f>
        <v>FERNANDEZ JIMENEZ, Nerea</v>
      </c>
      <c r="F99" s="18">
        <f>IF(RESUL[[#This Row],[Dorsal]]&lt;&gt;0,VLOOKUP(RESUL[[#This Row],[Dorsal]],INSC[#All],4,FALSE)," ")</f>
        <v>1986</v>
      </c>
      <c r="G99" s="21" t="str">
        <f>IF(RESUL[[#This Row],[Dorsal]]&lt;&gt;0,VLOOKUP(RESUL[[#This Row],[Dorsal]],INSC[#All],5,FALSE)," ")</f>
        <v>F</v>
      </c>
      <c r="H99" s="21" t="str">
        <f>IF(RESUL[[#This Row],[Dorsal]]&lt;&gt;0,VLOOKUP(RESUL[[#This Row],[Dorsal]],INSC[#All],6,FALSE)," ")</f>
        <v>V</v>
      </c>
      <c r="I99" s="18" t="str">
        <f>IF(RESUL[[#This Row],[Dorsal]]&lt;&gt;0,VLOOKUP(RESUL[[#This Row],[Dorsal]],INSC[#All],7,FALSE)," ")</f>
        <v>Leartiadi Sos Kirol Kluba</v>
      </c>
    </row>
    <row r="100" spans="2:9" x14ac:dyDescent="0.25">
      <c r="B100" s="57">
        <v>97</v>
      </c>
      <c r="C100">
        <v>133</v>
      </c>
      <c r="D100" s="67" t="s">
        <v>806</v>
      </c>
      <c r="E100" s="18" t="str">
        <f>IF(RESUL[[#This Row],[Dorsal]]&lt;&gt;0,CONCATENATE(VLOOKUP(RESUL[[#This Row],[Dorsal]],INSC[],3,FALSE),", ",VLOOKUP(RESUL[[#This Row],[Dorsal]],INSC[],2,FALSE))," ")</f>
        <v>BIENZOBAS BUENO, Francisco jose</v>
      </c>
      <c r="F100" s="18">
        <f>IF(RESUL[[#This Row],[Dorsal]]&lt;&gt;0,VLOOKUP(RESUL[[#This Row],[Dorsal]],INSC[#All],4,FALSE)," ")</f>
        <v>1962</v>
      </c>
      <c r="G100" s="21" t="str">
        <f>IF(RESUL[[#This Row],[Dorsal]]&lt;&gt;0,VLOOKUP(RESUL[[#This Row],[Dorsal]],INSC[#All],5,FALSE)," ")</f>
        <v>M</v>
      </c>
      <c r="H100" s="21" t="str">
        <f>IF(RESUL[[#This Row],[Dorsal]]&lt;&gt;0,VLOOKUP(RESUL[[#This Row],[Dorsal]],INSC[#All],6,FALSE)," ")</f>
        <v>V</v>
      </c>
      <c r="I100" s="18" t="str">
        <f>IF(RESUL[[#This Row],[Dorsal]]&lt;&gt;0,VLOOKUP(RESUL[[#This Row],[Dorsal]],INSC[#All],7,FALSE)," ")</f>
        <v>Independiente</v>
      </c>
    </row>
    <row r="101" spans="2:9" x14ac:dyDescent="0.25">
      <c r="B101" s="57">
        <v>98</v>
      </c>
      <c r="C101">
        <v>130</v>
      </c>
      <c r="D101" s="67" t="s">
        <v>807</v>
      </c>
      <c r="E101" s="18" t="str">
        <f>IF(RESUL[[#This Row],[Dorsal]]&lt;&gt;0,CONCATENATE(VLOOKUP(RESUL[[#This Row],[Dorsal]],INSC[],3,FALSE),", ",VLOOKUP(RESUL[[#This Row],[Dorsal]],INSC[],2,FALSE))," ")</f>
        <v>BIENZOBAS FERNÁNDEZ-SANCHO, Olga</v>
      </c>
      <c r="F101" s="18">
        <f>IF(RESUL[[#This Row],[Dorsal]]&lt;&gt;0,VLOOKUP(RESUL[[#This Row],[Dorsal]],INSC[#All],4,FALSE)," ")</f>
        <v>2002</v>
      </c>
      <c r="G101" s="21" t="str">
        <f>IF(RESUL[[#This Row],[Dorsal]]&lt;&gt;0,VLOOKUP(RESUL[[#This Row],[Dorsal]],INSC[#All],5,FALSE)," ")</f>
        <v>F</v>
      </c>
      <c r="H101" s="21" t="str">
        <f>IF(RESUL[[#This Row],[Dorsal]]&lt;&gt;0,VLOOKUP(RESUL[[#This Row],[Dorsal]],INSC[#All],6,FALSE)," ")</f>
        <v>S</v>
      </c>
      <c r="I101" s="18" t="str">
        <f>IF(RESUL[[#This Row],[Dorsal]]&lt;&gt;0,VLOOKUP(RESUL[[#This Row],[Dorsal]],INSC[#All],7,FALSE)," ")</f>
        <v>Independiente</v>
      </c>
    </row>
    <row r="102" spans="2:9" x14ac:dyDescent="0.25">
      <c r="B102" s="57">
        <v>99</v>
      </c>
      <c r="C102">
        <v>23</v>
      </c>
      <c r="D102" s="67" t="s">
        <v>808</v>
      </c>
      <c r="E102" s="18" t="str">
        <f>IF(RESUL[[#This Row],[Dorsal]]&lt;&gt;0,CONCATENATE(VLOOKUP(RESUL[[#This Row],[Dorsal]],INSC[],3,FALSE),", ",VLOOKUP(RESUL[[#This Row],[Dorsal]],INSC[],2,FALSE))," ")</f>
        <v>MORQUILLAS MADINAZCOITIA, Haritz</v>
      </c>
      <c r="F102" s="18">
        <f>IF(RESUL[[#This Row],[Dorsal]]&lt;&gt;0,VLOOKUP(RESUL[[#This Row],[Dorsal]],INSC[#All],4,FALSE)," ")</f>
        <v>2007</v>
      </c>
      <c r="G102" s="21" t="str">
        <f>IF(RESUL[[#This Row],[Dorsal]]&lt;&gt;0,VLOOKUP(RESUL[[#This Row],[Dorsal]],INSC[#All],5,FALSE)," ")</f>
        <v>M</v>
      </c>
      <c r="H102" s="21" t="str">
        <f>IF(RESUL[[#This Row],[Dorsal]]&lt;&gt;0,VLOOKUP(RESUL[[#This Row],[Dorsal]],INSC[#All],6,FALSE)," ")</f>
        <v>JV</v>
      </c>
      <c r="I102" s="18" t="str">
        <f>IF(RESUL[[#This Row],[Dorsal]]&lt;&gt;0,VLOOKUP(RESUL[[#This Row],[Dorsal]],INSC[#All],7,FALSE)," ")</f>
        <v xml:space="preserve">Atlético San Sebastián </v>
      </c>
    </row>
    <row r="103" spans="2:9" x14ac:dyDescent="0.25">
      <c r="B103" s="57">
        <v>100</v>
      </c>
      <c r="C103">
        <v>135</v>
      </c>
      <c r="D103" s="67" t="s">
        <v>809</v>
      </c>
      <c r="E103" s="18" t="str">
        <f>IF(RESUL[[#This Row],[Dorsal]]&lt;&gt;0,CONCATENATE(VLOOKUP(RESUL[[#This Row],[Dorsal]],INSC[],3,FALSE),", ",VLOOKUP(RESUL[[#This Row],[Dorsal]],INSC[],2,FALSE))," ")</f>
        <v>JIMÉNEZ ARRIADA, Juan carlos</v>
      </c>
      <c r="F103" s="18">
        <f>IF(RESUL[[#This Row],[Dorsal]]&lt;&gt;0,VLOOKUP(RESUL[[#This Row],[Dorsal]],INSC[#All],4,FALSE)," ")</f>
        <v>1966</v>
      </c>
      <c r="G103" s="21" t="str">
        <f>IF(RESUL[[#This Row],[Dorsal]]&lt;&gt;0,VLOOKUP(RESUL[[#This Row],[Dorsal]],INSC[#All],5,FALSE)," ")</f>
        <v>M</v>
      </c>
      <c r="H103" s="21" t="str">
        <f>IF(RESUL[[#This Row],[Dorsal]]&lt;&gt;0,VLOOKUP(RESUL[[#This Row],[Dorsal]],INSC[#All],6,FALSE)," ")</f>
        <v>V</v>
      </c>
      <c r="I103" s="18" t="str">
        <f>IF(RESUL[[#This Row],[Dorsal]]&lt;&gt;0,VLOOKUP(RESUL[[#This Row],[Dorsal]],INSC[#All],7,FALSE)," ")</f>
        <v>Independiente</v>
      </c>
    </row>
    <row r="104" spans="2:9" x14ac:dyDescent="0.25">
      <c r="B104" s="57">
        <v>101</v>
      </c>
      <c r="C104">
        <v>155</v>
      </c>
      <c r="D104" s="67" t="s">
        <v>810</v>
      </c>
      <c r="E104" s="18" t="str">
        <f>IF(RESUL[[#This Row],[Dorsal]]&lt;&gt;0,CONCATENATE(VLOOKUP(RESUL[[#This Row],[Dorsal]],INSC[],3,FALSE),", ",VLOOKUP(RESUL[[#This Row],[Dorsal]],INSC[],2,FALSE))," ")</f>
        <v>RANERO MONTES, Carlos</v>
      </c>
      <c r="F104" s="18">
        <f>IF(RESUL[[#This Row],[Dorsal]]&lt;&gt;0,VLOOKUP(RESUL[[#This Row],[Dorsal]],INSC[#All],4,FALSE)," ")</f>
        <v>2009</v>
      </c>
      <c r="G104" s="21" t="str">
        <f>IF(RESUL[[#This Row],[Dorsal]]&lt;&gt;0,VLOOKUP(RESUL[[#This Row],[Dorsal]],INSC[#All],5,FALSE)," ")</f>
        <v>M</v>
      </c>
      <c r="H104" s="21" t="str">
        <f>IF(RESUL[[#This Row],[Dorsal]]&lt;&gt;0,VLOOKUP(RESUL[[#This Row],[Dorsal]],INSC[#All],6,FALSE)," ")</f>
        <v>C</v>
      </c>
      <c r="I104" s="18" t="str">
        <f>IF(RESUL[[#This Row],[Dorsal]]&lt;&gt;0,VLOOKUP(RESUL[[#This Row],[Dorsal]],INSC[#All],7,FALSE)," ")</f>
        <v>Atlético San Sebastián</v>
      </c>
    </row>
    <row r="105" spans="2:9" x14ac:dyDescent="0.25">
      <c r="B105" s="57">
        <v>102</v>
      </c>
      <c r="C105">
        <v>110</v>
      </c>
      <c r="D105" s="67" t="s">
        <v>811</v>
      </c>
      <c r="E105" s="18" t="str">
        <f>IF(RESUL[[#This Row],[Dorsal]]&lt;&gt;0,CONCATENATE(VLOOKUP(RESUL[[#This Row],[Dorsal]],INSC[],3,FALSE),", ",VLOOKUP(RESUL[[#This Row],[Dorsal]],INSC[],2,FALSE))," ")</f>
        <v>RUIZ PRADA, Maialen</v>
      </c>
      <c r="F105" s="18">
        <f>IF(RESUL[[#This Row],[Dorsal]]&lt;&gt;0,VLOOKUP(RESUL[[#This Row],[Dorsal]],INSC[#All],4,FALSE)," ")</f>
        <v>1979</v>
      </c>
      <c r="G105" s="21" t="str">
        <f>IF(RESUL[[#This Row],[Dorsal]]&lt;&gt;0,VLOOKUP(RESUL[[#This Row],[Dorsal]],INSC[#All],5,FALSE)," ")</f>
        <v>F</v>
      </c>
      <c r="H105" s="21" t="str">
        <f>IF(RESUL[[#This Row],[Dorsal]]&lt;&gt;0,VLOOKUP(RESUL[[#This Row],[Dorsal]],INSC[#All],6,FALSE)," ")</f>
        <v>V</v>
      </c>
      <c r="I105" s="18" t="str">
        <f>IF(RESUL[[#This Row],[Dorsal]]&lt;&gt;0,VLOOKUP(RESUL[[#This Row],[Dorsal]],INSC[#All],7,FALSE)," ")</f>
        <v>Independiente</v>
      </c>
    </row>
    <row r="106" spans="2:9" x14ac:dyDescent="0.25">
      <c r="B106" s="57">
        <v>103</v>
      </c>
      <c r="C106">
        <v>16</v>
      </c>
      <c r="D106" s="67" t="s">
        <v>812</v>
      </c>
      <c r="E106" s="18" t="str">
        <f>IF(RESUL[[#This Row],[Dorsal]]&lt;&gt;0,CONCATENATE(VLOOKUP(RESUL[[#This Row],[Dorsal]],INSC[],3,FALSE),", ",VLOOKUP(RESUL[[#This Row],[Dorsal]],INSC[],2,FALSE))," ")</f>
        <v>BALERDI ARRUEBARRENA, Javier</v>
      </c>
      <c r="F106" s="18">
        <f>IF(RESUL[[#This Row],[Dorsal]]&lt;&gt;0,VLOOKUP(RESUL[[#This Row],[Dorsal]],INSC[#All],4,FALSE)," ")</f>
        <v>1954</v>
      </c>
      <c r="G106" s="21" t="str">
        <f>IF(RESUL[[#This Row],[Dorsal]]&lt;&gt;0,VLOOKUP(RESUL[[#This Row],[Dorsal]],INSC[#All],5,FALSE)," ")</f>
        <v>M</v>
      </c>
      <c r="H106" s="21" t="str">
        <f>IF(RESUL[[#This Row],[Dorsal]]&lt;&gt;0,VLOOKUP(RESUL[[#This Row],[Dorsal]],INSC[#All],6,FALSE)," ")</f>
        <v>V</v>
      </c>
      <c r="I106" s="18" t="str">
        <f>IF(RESUL[[#This Row],[Dorsal]]&lt;&gt;0,VLOOKUP(RESUL[[#This Row],[Dorsal]],INSC[#All],7,FALSE)," ")</f>
        <v xml:space="preserve">Atlético San Sebastián </v>
      </c>
    </row>
    <row r="107" spans="2:9" x14ac:dyDescent="0.25">
      <c r="B107" s="57">
        <v>104</v>
      </c>
      <c r="C107">
        <v>162</v>
      </c>
      <c r="D107" s="67" t="s">
        <v>813</v>
      </c>
      <c r="E107" s="18" t="str">
        <f>IF(RESUL[[#This Row],[Dorsal]]&lt;&gt;0,CONCATENATE(VLOOKUP(RESUL[[#This Row],[Dorsal]],INSC[],3,FALSE),", ",VLOOKUP(RESUL[[#This Row],[Dorsal]],INSC[],2,FALSE))," ")</f>
        <v>, Amiga olaia</v>
      </c>
      <c r="F107" s="18">
        <f>IF(RESUL[[#This Row],[Dorsal]]&lt;&gt;0,VLOOKUP(RESUL[[#This Row],[Dorsal]],INSC[#All],4,FALSE)," ")</f>
        <v>1900</v>
      </c>
      <c r="G107" s="21" t="str">
        <f>IF(RESUL[[#This Row],[Dorsal]]&lt;&gt;0,VLOOKUP(RESUL[[#This Row],[Dorsal]],INSC[#All],5,FALSE)," ")</f>
        <v>F</v>
      </c>
      <c r="H107" s="21" t="str">
        <f>IF(RESUL[[#This Row],[Dorsal]]&lt;&gt;0,VLOOKUP(RESUL[[#This Row],[Dorsal]],INSC[#All],6,FALSE)," ")</f>
        <v>V</v>
      </c>
      <c r="I107" s="18" t="str">
        <f>IF(RESUL[[#This Row],[Dorsal]]&lt;&gt;0,VLOOKUP(RESUL[[#This Row],[Dorsal]],INSC[#All],7,FALSE)," ")</f>
        <v>Estrailurtarrak</v>
      </c>
    </row>
    <row r="108" spans="2:9" x14ac:dyDescent="0.25">
      <c r="B108" s="57">
        <v>105</v>
      </c>
      <c r="C108">
        <v>124</v>
      </c>
      <c r="D108" s="67" t="s">
        <v>814</v>
      </c>
      <c r="E108" s="18" t="str">
        <f>IF(RESUL[[#This Row],[Dorsal]]&lt;&gt;0,CONCATENATE(VLOOKUP(RESUL[[#This Row],[Dorsal]],INSC[],3,FALSE),", ",VLOOKUP(RESUL[[#This Row],[Dorsal]],INSC[],2,FALSE))," ")</f>
        <v>ANTERO SANCHEZ, Olaia</v>
      </c>
      <c r="F108" s="18">
        <f>IF(RESUL[[#This Row],[Dorsal]]&lt;&gt;0,VLOOKUP(RESUL[[#This Row],[Dorsal]],INSC[#All],4,FALSE)," ")</f>
        <v>1997</v>
      </c>
      <c r="G108" s="21" t="str">
        <f>IF(RESUL[[#This Row],[Dorsal]]&lt;&gt;0,VLOOKUP(RESUL[[#This Row],[Dorsal]],INSC[#All],5,FALSE)," ")</f>
        <v>F</v>
      </c>
      <c r="H108" s="21" t="str">
        <f>IF(RESUL[[#This Row],[Dorsal]]&lt;&gt;0,VLOOKUP(RESUL[[#This Row],[Dorsal]],INSC[#All],6,FALSE)," ")</f>
        <v>S</v>
      </c>
      <c r="I108" s="18" t="str">
        <f>IF(RESUL[[#This Row],[Dorsal]]&lt;&gt;0,VLOOKUP(RESUL[[#This Row],[Dorsal]],INSC[#All],7,FALSE)," ")</f>
        <v>Estrailurtarrak</v>
      </c>
    </row>
    <row r="109" spans="2:9" x14ac:dyDescent="0.25">
      <c r="B109" s="57">
        <v>106</v>
      </c>
      <c r="C109">
        <v>111</v>
      </c>
      <c r="D109" s="67" t="s">
        <v>815</v>
      </c>
      <c r="E109" s="18" t="str">
        <f>IF(RESUL[[#This Row],[Dorsal]]&lt;&gt;0,CONCATENATE(VLOOKUP(RESUL[[#This Row],[Dorsal]],INSC[],3,FALSE),", ",VLOOKUP(RESUL[[#This Row],[Dorsal]],INSC[],2,FALSE))," ")</f>
        <v>GARMENDIA VARELA, Montse</v>
      </c>
      <c r="F109" s="18">
        <f>IF(RESUL[[#This Row],[Dorsal]]&lt;&gt;0,VLOOKUP(RESUL[[#This Row],[Dorsal]],INSC[#All],4,FALSE)," ")</f>
        <v>1968</v>
      </c>
      <c r="G109" s="21" t="str">
        <f>IF(RESUL[[#This Row],[Dorsal]]&lt;&gt;0,VLOOKUP(RESUL[[#This Row],[Dorsal]],INSC[#All],5,FALSE)," ")</f>
        <v>F</v>
      </c>
      <c r="H109" s="21" t="str">
        <f>IF(RESUL[[#This Row],[Dorsal]]&lt;&gt;0,VLOOKUP(RESUL[[#This Row],[Dorsal]],INSC[#All],6,FALSE)," ")</f>
        <v>V</v>
      </c>
      <c r="I109" s="18" t="str">
        <f>IF(RESUL[[#This Row],[Dorsal]]&lt;&gt;0,VLOOKUP(RESUL[[#This Row],[Dorsal]],INSC[#All],7,FALSE)," ")</f>
        <v>Erlaitz Mendi Taldea</v>
      </c>
    </row>
    <row r="110" spans="2:9" x14ac:dyDescent="0.25">
      <c r="B110" s="57">
        <v>107</v>
      </c>
      <c r="C110">
        <v>71</v>
      </c>
      <c r="D110" s="67" t="s">
        <v>816</v>
      </c>
      <c r="E110" s="18" t="str">
        <f>IF(RESUL[[#This Row],[Dorsal]]&lt;&gt;0,CONCATENATE(VLOOKUP(RESUL[[#This Row],[Dorsal]],INSC[],3,FALSE),", ",VLOOKUP(RESUL[[#This Row],[Dorsal]],INSC[],2,FALSE))," ")</f>
        <v>GONZALEZ GONZÁLEZ , Miguel</v>
      </c>
      <c r="F110" s="18">
        <f>IF(RESUL[[#This Row],[Dorsal]]&lt;&gt;0,VLOOKUP(RESUL[[#This Row],[Dorsal]],INSC[#All],4,FALSE)," ")</f>
        <v>1981</v>
      </c>
      <c r="G110" s="21" t="str">
        <f>IF(RESUL[[#This Row],[Dorsal]]&lt;&gt;0,VLOOKUP(RESUL[[#This Row],[Dorsal]],INSC[#All],5,FALSE)," ")</f>
        <v>M</v>
      </c>
      <c r="H110" s="21" t="str">
        <f>IF(RESUL[[#This Row],[Dorsal]]&lt;&gt;0,VLOOKUP(RESUL[[#This Row],[Dorsal]],INSC[#All],6,FALSE)," ")</f>
        <v>V</v>
      </c>
      <c r="I110" s="18" t="str">
        <f>IF(RESUL[[#This Row],[Dorsal]]&lt;&gt;0,VLOOKUP(RESUL[[#This Row],[Dorsal]],INSC[#All],7,FALSE)," ")</f>
        <v xml:space="preserve">Kemen Club Depotivo </v>
      </c>
    </row>
    <row r="111" spans="2:9" x14ac:dyDescent="0.25">
      <c r="B111" s="57">
        <v>108</v>
      </c>
      <c r="C111">
        <v>38</v>
      </c>
      <c r="D111" s="67" t="s">
        <v>817</v>
      </c>
      <c r="E111" s="18" t="str">
        <f>IF(RESUL[[#This Row],[Dorsal]]&lt;&gt;0,CONCATENATE(VLOOKUP(RESUL[[#This Row],[Dorsal]],INSC[],3,FALSE),", ",VLOOKUP(RESUL[[#This Row],[Dorsal]],INSC[],2,FALSE))," ")</f>
        <v>GUERRERO AZPEITIA, Jara</v>
      </c>
      <c r="F111" s="18">
        <f>IF(RESUL[[#This Row],[Dorsal]]&lt;&gt;0,VLOOKUP(RESUL[[#This Row],[Dorsal]],INSC[#All],4,FALSE)," ")</f>
        <v>2007</v>
      </c>
      <c r="G111" s="21" t="str">
        <f>IF(RESUL[[#This Row],[Dorsal]]&lt;&gt;0,VLOOKUP(RESUL[[#This Row],[Dorsal]],INSC[#All],5,FALSE)," ")</f>
        <v>F</v>
      </c>
      <c r="H111" s="21" t="str">
        <f>IF(RESUL[[#This Row],[Dorsal]]&lt;&gt;0,VLOOKUP(RESUL[[#This Row],[Dorsal]],INSC[#All],6,FALSE)," ")</f>
        <v>JV</v>
      </c>
      <c r="I111" s="18" t="str">
        <f>IF(RESUL[[#This Row],[Dorsal]]&lt;&gt;0,VLOOKUP(RESUL[[#This Row],[Dorsal]],INSC[#All],7,FALSE)," ")</f>
        <v xml:space="preserve">Atlético San Sebastián </v>
      </c>
    </row>
    <row r="112" spans="2:9" x14ac:dyDescent="0.25">
      <c r="B112" s="57">
        <v>109</v>
      </c>
      <c r="C112">
        <v>62</v>
      </c>
      <c r="D112" s="67" t="s">
        <v>818</v>
      </c>
      <c r="E112" s="18" t="str">
        <f>IF(RESUL[[#This Row],[Dorsal]]&lt;&gt;0,CONCATENATE(VLOOKUP(RESUL[[#This Row],[Dorsal]],INSC[],3,FALSE),", ",VLOOKUP(RESUL[[#This Row],[Dorsal]],INSC[],2,FALSE))," ")</f>
        <v>MARTIN BENGOETXEA , Ainhoa</v>
      </c>
      <c r="F112" s="18">
        <f>IF(RESUL[[#This Row],[Dorsal]]&lt;&gt;0,VLOOKUP(RESUL[[#This Row],[Dorsal]],INSC[#All],4,FALSE)," ")</f>
        <v>1973</v>
      </c>
      <c r="G112" s="21" t="str">
        <f>IF(RESUL[[#This Row],[Dorsal]]&lt;&gt;0,VLOOKUP(RESUL[[#This Row],[Dorsal]],INSC[#All],5,FALSE)," ")</f>
        <v>F</v>
      </c>
      <c r="H112" s="21" t="str">
        <f>IF(RESUL[[#This Row],[Dorsal]]&lt;&gt;0,VLOOKUP(RESUL[[#This Row],[Dorsal]],INSC[#All],6,FALSE)," ")</f>
        <v>V</v>
      </c>
      <c r="I112" s="18" t="str">
        <f>IF(RESUL[[#This Row],[Dorsal]]&lt;&gt;0,VLOOKUP(RESUL[[#This Row],[Dorsal]],INSC[#All],7,FALSE)," ")</f>
        <v>Independiente</v>
      </c>
    </row>
    <row r="113" spans="2:9" x14ac:dyDescent="0.25">
      <c r="B113" s="57">
        <v>110</v>
      </c>
      <c r="C113">
        <v>45</v>
      </c>
      <c r="D113" s="67" t="s">
        <v>819</v>
      </c>
      <c r="E113" s="18" t="str">
        <f>IF(RESUL[[#This Row],[Dorsal]]&lt;&gt;0,CONCATENATE(VLOOKUP(RESUL[[#This Row],[Dorsal]],INSC[],3,FALSE),", ",VLOOKUP(RESUL[[#This Row],[Dorsal]],INSC[],2,FALSE))," ")</f>
        <v>SAN JUAN ALONSO, Juan carlos</v>
      </c>
      <c r="F113" s="18">
        <f>IF(RESUL[[#This Row],[Dorsal]]&lt;&gt;0,VLOOKUP(RESUL[[#This Row],[Dorsal]],INSC[#All],4,FALSE)," ")</f>
        <v>1959</v>
      </c>
      <c r="G113" s="21" t="str">
        <f>IF(RESUL[[#This Row],[Dorsal]]&lt;&gt;0,VLOOKUP(RESUL[[#This Row],[Dorsal]],INSC[#All],5,FALSE)," ")</f>
        <v>M</v>
      </c>
      <c r="H113" s="21" t="str">
        <f>IF(RESUL[[#This Row],[Dorsal]]&lt;&gt;0,VLOOKUP(RESUL[[#This Row],[Dorsal]],INSC[#All],6,FALSE)," ")</f>
        <v>V</v>
      </c>
      <c r="I113" s="18" t="str">
        <f>IF(RESUL[[#This Row],[Dorsal]]&lt;&gt;0,VLOOKUP(RESUL[[#This Row],[Dorsal]],INSC[#All],7,FALSE)," ")</f>
        <v>Independiente</v>
      </c>
    </row>
    <row r="114" spans="2:9" x14ac:dyDescent="0.25">
      <c r="B114" s="57">
        <v>111</v>
      </c>
      <c r="C114">
        <v>109</v>
      </c>
      <c r="D114" s="67" t="s">
        <v>820</v>
      </c>
      <c r="E114" s="18" t="str">
        <f>IF(RESUL[[#This Row],[Dorsal]]&lt;&gt;0,CONCATENATE(VLOOKUP(RESUL[[#This Row],[Dorsal]],INSC[],3,FALSE),", ",VLOOKUP(RESUL[[#This Row],[Dorsal]],INSC[],2,FALSE))," ")</f>
        <v xml:space="preserve">BELTRAN DE HEREDIA SAN JUAN, Maria </v>
      </c>
      <c r="F114" s="18">
        <f>IF(RESUL[[#This Row],[Dorsal]]&lt;&gt;0,VLOOKUP(RESUL[[#This Row],[Dorsal]],INSC[#All],4,FALSE)," ")</f>
        <v>1967</v>
      </c>
      <c r="G114" s="21" t="str">
        <f>IF(RESUL[[#This Row],[Dorsal]]&lt;&gt;0,VLOOKUP(RESUL[[#This Row],[Dorsal]],INSC[#All],5,FALSE)," ")</f>
        <v>F</v>
      </c>
      <c r="H114" s="21" t="str">
        <f>IF(RESUL[[#This Row],[Dorsal]]&lt;&gt;0,VLOOKUP(RESUL[[#This Row],[Dorsal]],INSC[#All],6,FALSE)," ")</f>
        <v>V</v>
      </c>
      <c r="I114" s="18" t="str">
        <f>IF(RESUL[[#This Row],[Dorsal]]&lt;&gt;0,VLOOKUP(RESUL[[#This Row],[Dorsal]],INSC[#All],7,FALSE)," ")</f>
        <v>Kemen Club Depotivo</v>
      </c>
    </row>
    <row r="115" spans="2:9" x14ac:dyDescent="0.25">
      <c r="B115" s="57">
        <v>112</v>
      </c>
      <c r="C115">
        <v>12</v>
      </c>
      <c r="D115" s="67" t="s">
        <v>821</v>
      </c>
      <c r="E115" s="18" t="str">
        <f>IF(RESUL[[#This Row],[Dorsal]]&lt;&gt;0,CONCATENATE(VLOOKUP(RESUL[[#This Row],[Dorsal]],INSC[],3,FALSE),", ",VLOOKUP(RESUL[[#This Row],[Dorsal]],INSC[],2,FALSE))," ")</f>
        <v>PIPAÓN ESCRIBANO, Boris</v>
      </c>
      <c r="F115" s="18">
        <f>IF(RESUL[[#This Row],[Dorsal]]&lt;&gt;0,VLOOKUP(RESUL[[#This Row],[Dorsal]],INSC[#All],4,FALSE)," ")</f>
        <v>1978</v>
      </c>
      <c r="G115" s="21" t="str">
        <f>IF(RESUL[[#This Row],[Dorsal]]&lt;&gt;0,VLOOKUP(RESUL[[#This Row],[Dorsal]],INSC[#All],5,FALSE)," ")</f>
        <v>M</v>
      </c>
      <c r="H115" s="21" t="str">
        <f>IF(RESUL[[#This Row],[Dorsal]]&lt;&gt;0,VLOOKUP(RESUL[[#This Row],[Dorsal]],INSC[#All],6,FALSE)," ")</f>
        <v>V</v>
      </c>
      <c r="I115" s="18" t="str">
        <f>IF(RESUL[[#This Row],[Dorsal]]&lt;&gt;0,VLOOKUP(RESUL[[#This Row],[Dorsal]],INSC[#All],7,FALSE)," ")</f>
        <v>Independiente</v>
      </c>
    </row>
    <row r="116" spans="2:9" x14ac:dyDescent="0.25">
      <c r="B116" s="57">
        <v>113</v>
      </c>
      <c r="C116">
        <v>94</v>
      </c>
      <c r="D116" s="67" t="s">
        <v>822</v>
      </c>
      <c r="E116" s="18" t="str">
        <f>IF(RESUL[[#This Row],[Dorsal]]&lt;&gt;0,CONCATENATE(VLOOKUP(RESUL[[#This Row],[Dorsal]],INSC[],3,FALSE),", ",VLOOKUP(RESUL[[#This Row],[Dorsal]],INSC[],2,FALSE))," ")</f>
        <v>SALAMANCA VACA, Jose maría</v>
      </c>
      <c r="F116" s="18">
        <f>IF(RESUL[[#This Row],[Dorsal]]&lt;&gt;0,VLOOKUP(RESUL[[#This Row],[Dorsal]],INSC[#All],4,FALSE)," ")</f>
        <v>1979</v>
      </c>
      <c r="G116" s="21" t="str">
        <f>IF(RESUL[[#This Row],[Dorsal]]&lt;&gt;0,VLOOKUP(RESUL[[#This Row],[Dorsal]],INSC[#All],5,FALSE)," ")</f>
        <v>M</v>
      </c>
      <c r="H116" s="21" t="str">
        <f>IF(RESUL[[#This Row],[Dorsal]]&lt;&gt;0,VLOOKUP(RESUL[[#This Row],[Dorsal]],INSC[#All],6,FALSE)," ")</f>
        <v>V</v>
      </c>
      <c r="I116" s="18" t="str">
        <f>IF(RESUL[[#This Row],[Dorsal]]&lt;&gt;0,VLOOKUP(RESUL[[#This Row],[Dorsal]],INSC[#All],7,FALSE)," ")</f>
        <v>Independiente</v>
      </c>
    </row>
    <row r="117" spans="2:9" x14ac:dyDescent="0.25">
      <c r="B117" s="57">
        <v>114</v>
      </c>
      <c r="C117">
        <v>72</v>
      </c>
      <c r="D117" s="67" t="s">
        <v>823</v>
      </c>
      <c r="E117" s="18" t="str">
        <f>IF(RESUL[[#This Row],[Dorsal]]&lt;&gt;0,CONCATENATE(VLOOKUP(RESUL[[#This Row],[Dorsal]],INSC[],3,FALSE),", ",VLOOKUP(RESUL[[#This Row],[Dorsal]],INSC[],2,FALSE))," ")</f>
        <v>ALTUBE GACIÑO, Juan ramon</v>
      </c>
      <c r="F117" s="18">
        <f>IF(RESUL[[#This Row],[Dorsal]]&lt;&gt;0,VLOOKUP(RESUL[[#This Row],[Dorsal]],INSC[#All],4,FALSE)," ")</f>
        <v>1968</v>
      </c>
      <c r="G117" s="21" t="str">
        <f>IF(RESUL[[#This Row],[Dorsal]]&lt;&gt;0,VLOOKUP(RESUL[[#This Row],[Dorsal]],INSC[#All],5,FALSE)," ")</f>
        <v>M</v>
      </c>
      <c r="H117" s="21" t="str">
        <f>IF(RESUL[[#This Row],[Dorsal]]&lt;&gt;0,VLOOKUP(RESUL[[#This Row],[Dorsal]],INSC[#All],6,FALSE)," ")</f>
        <v>V</v>
      </c>
      <c r="I117" s="18" t="str">
        <f>IF(RESUL[[#This Row],[Dorsal]]&lt;&gt;0,VLOOKUP(RESUL[[#This Row],[Dorsal]],INSC[#All],7,FALSE)," ")</f>
        <v>Independiente</v>
      </c>
    </row>
    <row r="118" spans="2:9" x14ac:dyDescent="0.25">
      <c r="B118" s="57">
        <v>115</v>
      </c>
      <c r="C118">
        <v>128</v>
      </c>
      <c r="D118" s="67" t="s">
        <v>824</v>
      </c>
      <c r="E118" s="18" t="str">
        <f>IF(RESUL[[#This Row],[Dorsal]]&lt;&gt;0,CONCATENATE(VLOOKUP(RESUL[[#This Row],[Dorsal]],INSC[],3,FALSE),", ",VLOOKUP(RESUL[[#This Row],[Dorsal]],INSC[],2,FALSE))," ")</f>
        <v>OTEGI ZABALETA, Aloña</v>
      </c>
      <c r="F118" s="18">
        <f>IF(RESUL[[#This Row],[Dorsal]]&lt;&gt;0,VLOOKUP(RESUL[[#This Row],[Dorsal]],INSC[#All],4,FALSE)," ")</f>
        <v>1985</v>
      </c>
      <c r="G118" s="21" t="str">
        <f>IF(RESUL[[#This Row],[Dorsal]]&lt;&gt;0,VLOOKUP(RESUL[[#This Row],[Dorsal]],INSC[#All],5,FALSE)," ")</f>
        <v>F</v>
      </c>
      <c r="H118" s="21" t="str">
        <f>IF(RESUL[[#This Row],[Dorsal]]&lt;&gt;0,VLOOKUP(RESUL[[#This Row],[Dorsal]],INSC[#All],6,FALSE)," ")</f>
        <v>V</v>
      </c>
      <c r="I118" s="18" t="str">
        <f>IF(RESUL[[#This Row],[Dorsal]]&lt;&gt;0,VLOOKUP(RESUL[[#This Row],[Dorsal]],INSC[#All],7,FALSE)," ")</f>
        <v>Independiente</v>
      </c>
    </row>
    <row r="119" spans="2:9" x14ac:dyDescent="0.25">
      <c r="B119" s="57">
        <v>116</v>
      </c>
      <c r="C119">
        <v>44</v>
      </c>
      <c r="D119" s="67" t="s">
        <v>825</v>
      </c>
      <c r="E119" s="18" t="str">
        <f>IF(RESUL[[#This Row],[Dorsal]]&lt;&gt;0,CONCATENATE(VLOOKUP(RESUL[[#This Row],[Dorsal]],INSC[],3,FALSE),", ",VLOOKUP(RESUL[[#This Row],[Dorsal]],INSC[],2,FALSE))," ")</f>
        <v>NIETO MARTIN, Daniel</v>
      </c>
      <c r="F119" s="18">
        <f>IF(RESUL[[#This Row],[Dorsal]]&lt;&gt;0,VLOOKUP(RESUL[[#This Row],[Dorsal]],INSC[#All],4,FALSE)," ")</f>
        <v>1984</v>
      </c>
      <c r="G119" s="21" t="str">
        <f>IF(RESUL[[#This Row],[Dorsal]]&lt;&gt;0,VLOOKUP(RESUL[[#This Row],[Dorsal]],INSC[#All],5,FALSE)," ")</f>
        <v>M</v>
      </c>
      <c r="H119" s="21" t="str">
        <f>IF(RESUL[[#This Row],[Dorsal]]&lt;&gt;0,VLOOKUP(RESUL[[#This Row],[Dorsal]],INSC[#All],6,FALSE)," ")</f>
        <v>V</v>
      </c>
      <c r="I119" s="18" t="str">
        <f>IF(RESUL[[#This Row],[Dorsal]]&lt;&gt;0,VLOOKUP(RESUL[[#This Row],[Dorsal]],INSC[#All],7,FALSE)," ")</f>
        <v>Independiente</v>
      </c>
    </row>
    <row r="120" spans="2:9" x14ac:dyDescent="0.25">
      <c r="B120" s="57">
        <v>117</v>
      </c>
      <c r="C120">
        <v>10</v>
      </c>
      <c r="D120" s="67" t="s">
        <v>826</v>
      </c>
      <c r="E120" s="18" t="str">
        <f>IF(RESUL[[#This Row],[Dorsal]]&lt;&gt;0,CONCATENATE(VLOOKUP(RESUL[[#This Row],[Dorsal]],INSC[],3,FALSE),", ",VLOOKUP(RESUL[[#This Row],[Dorsal]],INSC[],2,FALSE))," ")</f>
        <v>FERNANDEZ GONZALEZ, Ritxar</v>
      </c>
      <c r="F120" s="18">
        <f>IF(RESUL[[#This Row],[Dorsal]]&lt;&gt;0,VLOOKUP(RESUL[[#This Row],[Dorsal]],INSC[#All],4,FALSE)," ")</f>
        <v>1959</v>
      </c>
      <c r="G120" s="21" t="str">
        <f>IF(RESUL[[#This Row],[Dorsal]]&lt;&gt;0,VLOOKUP(RESUL[[#This Row],[Dorsal]],INSC[#All],5,FALSE)," ")</f>
        <v>M</v>
      </c>
      <c r="H120" s="21" t="str">
        <f>IF(RESUL[[#This Row],[Dorsal]]&lt;&gt;0,VLOOKUP(RESUL[[#This Row],[Dorsal]],INSC[#All],6,FALSE)," ")</f>
        <v>V</v>
      </c>
      <c r="I120" s="18" t="str">
        <f>IF(RESUL[[#This Row],[Dorsal]]&lt;&gt;0,VLOOKUP(RESUL[[#This Row],[Dorsal]],INSC[#All],7,FALSE)," ")</f>
        <v>Atlético San Sebastián</v>
      </c>
    </row>
    <row r="121" spans="2:9" x14ac:dyDescent="0.25">
      <c r="B121" s="57">
        <v>118</v>
      </c>
      <c r="C121">
        <v>113</v>
      </c>
      <c r="D121" s="67" t="s">
        <v>827</v>
      </c>
      <c r="E121" s="18" t="str">
        <f>IF(RESUL[[#This Row],[Dorsal]]&lt;&gt;0,CONCATENATE(VLOOKUP(RESUL[[#This Row],[Dorsal]],INSC[],3,FALSE),", ",VLOOKUP(RESUL[[#This Row],[Dorsal]],INSC[],2,FALSE))," ")</f>
        <v>GOMEZ JAUREGI, Iraia</v>
      </c>
      <c r="F121" s="18">
        <f>IF(RESUL[[#This Row],[Dorsal]]&lt;&gt;0,VLOOKUP(RESUL[[#This Row],[Dorsal]],INSC[#All],4,FALSE)," ")</f>
        <v>1991</v>
      </c>
      <c r="G121" s="21" t="str">
        <f>IF(RESUL[[#This Row],[Dorsal]]&lt;&gt;0,VLOOKUP(RESUL[[#This Row],[Dorsal]],INSC[#All],5,FALSE)," ")</f>
        <v>F</v>
      </c>
      <c r="H121" s="21" t="str">
        <f>IF(RESUL[[#This Row],[Dorsal]]&lt;&gt;0,VLOOKUP(RESUL[[#This Row],[Dorsal]],INSC[#All],6,FALSE)," ")</f>
        <v>S</v>
      </c>
      <c r="I121" s="18" t="str">
        <f>IF(RESUL[[#This Row],[Dorsal]]&lt;&gt;0,VLOOKUP(RESUL[[#This Row],[Dorsal]],INSC[#All],7,FALSE)," ")</f>
        <v>Independiente</v>
      </c>
    </row>
    <row r="122" spans="2:9" x14ac:dyDescent="0.25">
      <c r="B122" s="57">
        <v>119</v>
      </c>
      <c r="C122">
        <v>112</v>
      </c>
      <c r="D122" s="67" t="s">
        <v>828</v>
      </c>
      <c r="E122" s="18" t="str">
        <f>IF(RESUL[[#This Row],[Dorsal]]&lt;&gt;0,CONCATENATE(VLOOKUP(RESUL[[#This Row],[Dorsal]],INSC[],3,FALSE),", ",VLOOKUP(RESUL[[#This Row],[Dorsal]],INSC[],2,FALSE))," ")</f>
        <v>MARTINEZ ITURRIA, Cristina</v>
      </c>
      <c r="F122" s="18">
        <f>IF(RESUL[[#This Row],[Dorsal]]&lt;&gt;0,VLOOKUP(RESUL[[#This Row],[Dorsal]],INSC[#All],4,FALSE)," ")</f>
        <v>1992</v>
      </c>
      <c r="G122" s="21" t="str">
        <f>IF(RESUL[[#This Row],[Dorsal]]&lt;&gt;0,VLOOKUP(RESUL[[#This Row],[Dorsal]],INSC[#All],5,FALSE)," ")</f>
        <v>F</v>
      </c>
      <c r="H122" s="21" t="str">
        <f>IF(RESUL[[#This Row],[Dorsal]]&lt;&gt;0,VLOOKUP(RESUL[[#This Row],[Dorsal]],INSC[#All],6,FALSE)," ")</f>
        <v>S</v>
      </c>
      <c r="I122" s="18" t="str">
        <f>IF(RESUL[[#This Row],[Dorsal]]&lt;&gt;0,VLOOKUP(RESUL[[#This Row],[Dorsal]],INSC[#All],7,FALSE)," ")</f>
        <v>Independiente</v>
      </c>
    </row>
    <row r="123" spans="2:9" x14ac:dyDescent="0.25">
      <c r="B123" s="57">
        <v>120</v>
      </c>
      <c r="C123">
        <v>149</v>
      </c>
      <c r="D123" s="67" t="s">
        <v>829</v>
      </c>
      <c r="E123" s="18" t="str">
        <f>IF(RESUL[[#This Row],[Dorsal]]&lt;&gt;0,CONCATENATE(VLOOKUP(RESUL[[#This Row],[Dorsal]],INSC[],3,FALSE),", ",VLOOKUP(RESUL[[#This Row],[Dorsal]],INSC[],2,FALSE))," ")</f>
        <v>LASSA SUESCUN, Fernando</v>
      </c>
      <c r="F123" s="18">
        <f>IF(RESUL[[#This Row],[Dorsal]]&lt;&gt;0,VLOOKUP(RESUL[[#This Row],[Dorsal]],INSC[#All],4,FALSE)," ")</f>
        <v>1965</v>
      </c>
      <c r="G123" s="21" t="str">
        <f>IF(RESUL[[#This Row],[Dorsal]]&lt;&gt;0,VLOOKUP(RESUL[[#This Row],[Dorsal]],INSC[#All],5,FALSE)," ")</f>
        <v>M</v>
      </c>
      <c r="H123" s="21" t="str">
        <f>IF(RESUL[[#This Row],[Dorsal]]&lt;&gt;0,VLOOKUP(RESUL[[#This Row],[Dorsal]],INSC[#All],6,FALSE)," ")</f>
        <v>V</v>
      </c>
      <c r="I123" s="18" t="str">
        <f>IF(RESUL[[#This Row],[Dorsal]]&lt;&gt;0,VLOOKUP(RESUL[[#This Row],[Dorsal]],INSC[#All],7,FALSE)," ")</f>
        <v>Independiente</v>
      </c>
    </row>
    <row r="124" spans="2:9" x14ac:dyDescent="0.25">
      <c r="B124" s="57">
        <v>121</v>
      </c>
      <c r="C124">
        <v>54</v>
      </c>
      <c r="D124" s="67" t="s">
        <v>847</v>
      </c>
      <c r="E124" s="18" t="str">
        <f>IF(RESUL[[#This Row],[Dorsal]]&lt;&gt;0,CONCATENATE(VLOOKUP(RESUL[[#This Row],[Dorsal]],INSC[],3,FALSE),", ",VLOOKUP(RESUL[[#This Row],[Dorsal]],INSC[],2,FALSE))," ")</f>
        <v>ZAPATA ZAPATA, Arantxa</v>
      </c>
      <c r="F124" s="18">
        <f>IF(RESUL[[#This Row],[Dorsal]]&lt;&gt;0,VLOOKUP(RESUL[[#This Row],[Dorsal]],INSC[#All],4,FALSE)," ")</f>
        <v>1971</v>
      </c>
      <c r="G124" s="21" t="str">
        <f>IF(RESUL[[#This Row],[Dorsal]]&lt;&gt;0,VLOOKUP(RESUL[[#This Row],[Dorsal]],INSC[#All],5,FALSE)," ")</f>
        <v>F</v>
      </c>
      <c r="H124" s="21" t="str">
        <f>IF(RESUL[[#This Row],[Dorsal]]&lt;&gt;0,VLOOKUP(RESUL[[#This Row],[Dorsal]],INSC[#All],6,FALSE)," ")</f>
        <v>V</v>
      </c>
      <c r="I124" s="18" t="str">
        <f>IF(RESUL[[#This Row],[Dorsal]]&lt;&gt;0,VLOOKUP(RESUL[[#This Row],[Dorsal]],INSC[#All],7,FALSE)," ")</f>
        <v>Triku</v>
      </c>
    </row>
    <row r="125" spans="2:9" x14ac:dyDescent="0.25">
      <c r="B125" s="57">
        <v>122</v>
      </c>
      <c r="C125">
        <v>65</v>
      </c>
      <c r="D125" s="67" t="s">
        <v>846</v>
      </c>
      <c r="E125" s="18" t="str">
        <f>IF(RESUL[[#This Row],[Dorsal]]&lt;&gt;0,CONCATENATE(VLOOKUP(RESUL[[#This Row],[Dorsal]],INSC[],3,FALSE),", ",VLOOKUP(RESUL[[#This Row],[Dorsal]],INSC[],2,FALSE))," ")</f>
        <v>CASAS SANCHEZ, Mertxe</v>
      </c>
      <c r="F125" s="18">
        <f>IF(RESUL[[#This Row],[Dorsal]]&lt;&gt;0,VLOOKUP(RESUL[[#This Row],[Dorsal]],INSC[#All],4,FALSE)," ")</f>
        <v>1972</v>
      </c>
      <c r="G125" s="21" t="str">
        <f>IF(RESUL[[#This Row],[Dorsal]]&lt;&gt;0,VLOOKUP(RESUL[[#This Row],[Dorsal]],INSC[#All],5,FALSE)," ")</f>
        <v>F</v>
      </c>
      <c r="H125" s="21" t="str">
        <f>IF(RESUL[[#This Row],[Dorsal]]&lt;&gt;0,VLOOKUP(RESUL[[#This Row],[Dorsal]],INSC[#All],6,FALSE)," ")</f>
        <v>V</v>
      </c>
      <c r="I125" s="18" t="str">
        <f>IF(RESUL[[#This Row],[Dorsal]]&lt;&gt;0,VLOOKUP(RESUL[[#This Row],[Dorsal]],INSC[#All],7,FALSE)," ")</f>
        <v>Lotme K.K.</v>
      </c>
    </row>
    <row r="126" spans="2:9" x14ac:dyDescent="0.25">
      <c r="B126" s="57">
        <v>123</v>
      </c>
      <c r="C126">
        <v>61</v>
      </c>
      <c r="D126" s="67" t="s">
        <v>845</v>
      </c>
      <c r="E126" s="18" t="str">
        <f>IF(RESUL[[#This Row],[Dorsal]]&lt;&gt;0,CONCATENATE(VLOOKUP(RESUL[[#This Row],[Dorsal]],INSC[],3,FALSE),", ",VLOOKUP(RESUL[[#This Row],[Dorsal]],INSC[],2,FALSE))," ")</f>
        <v xml:space="preserve">FINCIAS SANTAMARIA , Isabel </v>
      </c>
      <c r="F126" s="18">
        <f>IF(RESUL[[#This Row],[Dorsal]]&lt;&gt;0,VLOOKUP(RESUL[[#This Row],[Dorsal]],INSC[#All],4,FALSE)," ")</f>
        <v>1976</v>
      </c>
      <c r="G126" s="21" t="str">
        <f>IF(RESUL[[#This Row],[Dorsal]]&lt;&gt;0,VLOOKUP(RESUL[[#This Row],[Dorsal]],INSC[#All],5,FALSE)," ")</f>
        <v>F</v>
      </c>
      <c r="H126" s="21" t="str">
        <f>IF(RESUL[[#This Row],[Dorsal]]&lt;&gt;0,VLOOKUP(RESUL[[#This Row],[Dorsal]],INSC[#All],6,FALSE)," ")</f>
        <v>V</v>
      </c>
      <c r="I126" s="18" t="str">
        <f>IF(RESUL[[#This Row],[Dorsal]]&lt;&gt;0,VLOOKUP(RESUL[[#This Row],[Dorsal]],INSC[#All],7,FALSE)," ")</f>
        <v>Independiente</v>
      </c>
    </row>
    <row r="127" spans="2:9" x14ac:dyDescent="0.25">
      <c r="B127" s="57">
        <v>124</v>
      </c>
      <c r="C127">
        <v>68</v>
      </c>
      <c r="D127" s="67" t="s">
        <v>844</v>
      </c>
      <c r="E127" s="18" t="str">
        <f>IF(RESUL[[#This Row],[Dorsal]]&lt;&gt;0,CONCATENATE(VLOOKUP(RESUL[[#This Row],[Dorsal]],INSC[],3,FALSE),", ",VLOOKUP(RESUL[[#This Row],[Dorsal]],INSC[],2,FALSE))," ")</f>
        <v xml:space="preserve">ETXEBERRIA ULAIAR, Gaizka </v>
      </c>
      <c r="F127" s="18">
        <f>IF(RESUL[[#This Row],[Dorsal]]&lt;&gt;0,VLOOKUP(RESUL[[#This Row],[Dorsal]],INSC[#All],4,FALSE)," ")</f>
        <v>1979</v>
      </c>
      <c r="G127" s="21" t="str">
        <f>IF(RESUL[[#This Row],[Dorsal]]&lt;&gt;0,VLOOKUP(RESUL[[#This Row],[Dorsal]],INSC[#All],5,FALSE)," ")</f>
        <v>M</v>
      </c>
      <c r="H127" s="21" t="str">
        <f>IF(RESUL[[#This Row],[Dorsal]]&lt;&gt;0,VLOOKUP(RESUL[[#This Row],[Dorsal]],INSC[#All],6,FALSE)," ")</f>
        <v>V</v>
      </c>
      <c r="I127" s="18" t="str">
        <f>IF(RESUL[[#This Row],[Dorsal]]&lt;&gt;0,VLOOKUP(RESUL[[#This Row],[Dorsal]],INSC[#All],7,FALSE)," ")</f>
        <v>Independiente</v>
      </c>
    </row>
    <row r="128" spans="2:9" x14ac:dyDescent="0.25">
      <c r="B128" s="57">
        <v>125</v>
      </c>
      <c r="C128">
        <v>139</v>
      </c>
      <c r="D128" s="67" t="s">
        <v>843</v>
      </c>
      <c r="E128" s="18" t="str">
        <f>IF(RESUL[[#This Row],[Dorsal]]&lt;&gt;0,CONCATENATE(VLOOKUP(RESUL[[#This Row],[Dorsal]],INSC[],3,FALSE),", ",VLOOKUP(RESUL[[#This Row],[Dorsal]],INSC[],2,FALSE))," ")</f>
        <v>ETXEBERRIA ULAIAR, Enara</v>
      </c>
      <c r="F128" s="18">
        <f>IF(RESUL[[#This Row],[Dorsal]]&lt;&gt;0,VLOOKUP(RESUL[[#This Row],[Dorsal]],INSC[#All],4,FALSE)," ")</f>
        <v>1981</v>
      </c>
      <c r="G128" s="21" t="str">
        <f>IF(RESUL[[#This Row],[Dorsal]]&lt;&gt;0,VLOOKUP(RESUL[[#This Row],[Dorsal]],INSC[#All],5,FALSE)," ")</f>
        <v>F</v>
      </c>
      <c r="H128" s="21" t="str">
        <f>IF(RESUL[[#This Row],[Dorsal]]&lt;&gt;0,VLOOKUP(RESUL[[#This Row],[Dorsal]],INSC[#All],6,FALSE)," ")</f>
        <v>V</v>
      </c>
      <c r="I128" s="18" t="str">
        <f>IF(RESUL[[#This Row],[Dorsal]]&lt;&gt;0,VLOOKUP(RESUL[[#This Row],[Dorsal]],INSC[#All],7,FALSE)," ")</f>
        <v>Independiente</v>
      </c>
    </row>
    <row r="129" spans="2:9" x14ac:dyDescent="0.25">
      <c r="B129" s="57">
        <v>126</v>
      </c>
      <c r="C129">
        <v>132</v>
      </c>
      <c r="D129" s="67" t="s">
        <v>842</v>
      </c>
      <c r="E129" s="18" t="str">
        <f>IF(RESUL[[#This Row],[Dorsal]]&lt;&gt;0,CONCATENATE(VLOOKUP(RESUL[[#This Row],[Dorsal]],INSC[],3,FALSE),", ",VLOOKUP(RESUL[[#This Row],[Dorsal]],INSC[],2,FALSE))," ")</f>
        <v>FERNANDEZ MAIZTEGUI, Luis maria</v>
      </c>
      <c r="F129" s="18">
        <f>IF(RESUL[[#This Row],[Dorsal]]&lt;&gt;0,VLOOKUP(RESUL[[#This Row],[Dorsal]],INSC[#All],4,FALSE)," ")</f>
        <v>1953</v>
      </c>
      <c r="G129" s="21" t="str">
        <f>IF(RESUL[[#This Row],[Dorsal]]&lt;&gt;0,VLOOKUP(RESUL[[#This Row],[Dorsal]],INSC[#All],5,FALSE)," ")</f>
        <v>M</v>
      </c>
      <c r="H129" s="21" t="str">
        <f>IF(RESUL[[#This Row],[Dorsal]]&lt;&gt;0,VLOOKUP(RESUL[[#This Row],[Dorsal]],INSC[#All],6,FALSE)," ")</f>
        <v>V</v>
      </c>
      <c r="I129" s="18" t="str">
        <f>IF(RESUL[[#This Row],[Dorsal]]&lt;&gt;0,VLOOKUP(RESUL[[#This Row],[Dorsal]],INSC[#All],7,FALSE)," ")</f>
        <v>Goierri Garaia</v>
      </c>
    </row>
    <row r="130" spans="2:9" x14ac:dyDescent="0.25">
      <c r="B130" s="57">
        <v>127</v>
      </c>
      <c r="C130">
        <v>69</v>
      </c>
      <c r="D130" s="67" t="s">
        <v>841</v>
      </c>
      <c r="E130" s="18" t="str">
        <f>IF(RESUL[[#This Row],[Dorsal]]&lt;&gt;0,CONCATENATE(VLOOKUP(RESUL[[#This Row],[Dorsal]],INSC[],3,FALSE),", ",VLOOKUP(RESUL[[#This Row],[Dorsal]],INSC[],2,FALSE))," ")</f>
        <v>MONZON CASADO, Carolina</v>
      </c>
      <c r="F130" s="18">
        <f>IF(RESUL[[#This Row],[Dorsal]]&lt;&gt;0,VLOOKUP(RESUL[[#This Row],[Dorsal]],INSC[#All],4,FALSE)," ")</f>
        <v>1978</v>
      </c>
      <c r="G130" s="21" t="str">
        <f>IF(RESUL[[#This Row],[Dorsal]]&lt;&gt;0,VLOOKUP(RESUL[[#This Row],[Dorsal]],INSC[#All],5,FALSE)," ")</f>
        <v>F</v>
      </c>
      <c r="H130" s="21" t="str">
        <f>IF(RESUL[[#This Row],[Dorsal]]&lt;&gt;0,VLOOKUP(RESUL[[#This Row],[Dorsal]],INSC[#All],6,FALSE)," ")</f>
        <v>V</v>
      </c>
      <c r="I130" s="18" t="str">
        <f>IF(RESUL[[#This Row],[Dorsal]]&lt;&gt;0,VLOOKUP(RESUL[[#This Row],[Dorsal]],INSC[#All],7,FALSE)," ")</f>
        <v xml:space="preserve">Oarsotri </v>
      </c>
    </row>
    <row r="131" spans="2:9" x14ac:dyDescent="0.25">
      <c r="B131" s="57">
        <v>128</v>
      </c>
      <c r="C131">
        <v>70</v>
      </c>
      <c r="D131" s="67" t="s">
        <v>840</v>
      </c>
      <c r="E131" s="18" t="str">
        <f>IF(RESUL[[#This Row],[Dorsal]]&lt;&gt;0,CONCATENATE(VLOOKUP(RESUL[[#This Row],[Dorsal]],INSC[],3,FALSE),", ",VLOOKUP(RESUL[[#This Row],[Dorsal]],INSC[],2,FALSE))," ")</f>
        <v>GOMEZ ANDINO , Manu</v>
      </c>
      <c r="F131" s="18">
        <f>IF(RESUL[[#This Row],[Dorsal]]&lt;&gt;0,VLOOKUP(RESUL[[#This Row],[Dorsal]],INSC[#All],4,FALSE)," ")</f>
        <v>1973</v>
      </c>
      <c r="G131" s="21" t="str">
        <f>IF(RESUL[[#This Row],[Dorsal]]&lt;&gt;0,VLOOKUP(RESUL[[#This Row],[Dorsal]],INSC[#All],5,FALSE)," ")</f>
        <v>M</v>
      </c>
      <c r="H131" s="21" t="str">
        <f>IF(RESUL[[#This Row],[Dorsal]]&lt;&gt;0,VLOOKUP(RESUL[[#This Row],[Dorsal]],INSC[#All],6,FALSE)," ")</f>
        <v>V</v>
      </c>
      <c r="I131" s="18" t="str">
        <f>IF(RESUL[[#This Row],[Dorsal]]&lt;&gt;0,VLOOKUP(RESUL[[#This Row],[Dorsal]],INSC[#All],7,FALSE)," ")</f>
        <v xml:space="preserve">Oarsotri </v>
      </c>
    </row>
    <row r="132" spans="2:9" x14ac:dyDescent="0.25">
      <c r="B132" s="57">
        <v>129</v>
      </c>
      <c r="C132">
        <v>75</v>
      </c>
      <c r="D132" s="67" t="s">
        <v>839</v>
      </c>
      <c r="E132" s="18" t="str">
        <f>IF(RESUL[[#This Row],[Dorsal]]&lt;&gt;0,CONCATENATE(VLOOKUP(RESUL[[#This Row],[Dorsal]],INSC[],3,FALSE),", ",VLOOKUP(RESUL[[#This Row],[Dorsal]],INSC[],2,FALSE))," ")</f>
        <v>ARRILLAGA SAGASTUME, Igone</v>
      </c>
      <c r="F132" s="18">
        <f>IF(RESUL[[#This Row],[Dorsal]]&lt;&gt;0,VLOOKUP(RESUL[[#This Row],[Dorsal]],INSC[#All],4,FALSE)," ")</f>
        <v>1985</v>
      </c>
      <c r="G132" s="21" t="str">
        <f>IF(RESUL[[#This Row],[Dorsal]]&lt;&gt;0,VLOOKUP(RESUL[[#This Row],[Dorsal]],INSC[#All],5,FALSE)," ")</f>
        <v>F</v>
      </c>
      <c r="H132" s="21" t="str">
        <f>IF(RESUL[[#This Row],[Dorsal]]&lt;&gt;0,VLOOKUP(RESUL[[#This Row],[Dorsal]],INSC[#All],6,FALSE)," ")</f>
        <v>V</v>
      </c>
      <c r="I132" s="18" t="str">
        <f>IF(RESUL[[#This Row],[Dorsal]]&lt;&gt;0,VLOOKUP(RESUL[[#This Row],[Dorsal]],INSC[#All],7,FALSE)," ")</f>
        <v>Independiente</v>
      </c>
    </row>
    <row r="133" spans="2:9" x14ac:dyDescent="0.25">
      <c r="B133" s="57">
        <v>130</v>
      </c>
      <c r="C133">
        <v>33</v>
      </c>
      <c r="D133" s="67" t="s">
        <v>838</v>
      </c>
      <c r="E133" s="18" t="str">
        <f>IF(RESUL[[#This Row],[Dorsal]]&lt;&gt;0,CONCATENATE(VLOOKUP(RESUL[[#This Row],[Dorsal]],INSC[],3,FALSE),", ",VLOOKUP(RESUL[[#This Row],[Dorsal]],INSC[],2,FALSE))," ")</f>
        <v>IMAZ HOSTEINS, Inge</v>
      </c>
      <c r="F133" s="18">
        <f>IF(RESUL[[#This Row],[Dorsal]]&lt;&gt;0,VLOOKUP(RESUL[[#This Row],[Dorsal]],INSC[#All],4,FALSE)," ")</f>
        <v>2008</v>
      </c>
      <c r="G133" s="21" t="str">
        <f>IF(RESUL[[#This Row],[Dorsal]]&lt;&gt;0,VLOOKUP(RESUL[[#This Row],[Dorsal]],INSC[#All],5,FALSE)," ")</f>
        <v>F</v>
      </c>
      <c r="H133" s="21" t="str">
        <f>IF(RESUL[[#This Row],[Dorsal]]&lt;&gt;0,VLOOKUP(RESUL[[#This Row],[Dorsal]],INSC[#All],6,FALSE)," ")</f>
        <v>C</v>
      </c>
      <c r="I133" s="18" t="str">
        <f>IF(RESUL[[#This Row],[Dorsal]]&lt;&gt;0,VLOOKUP(RESUL[[#This Row],[Dorsal]],INSC[#All],7,FALSE)," ")</f>
        <v xml:space="preserve">Atlético San Sebastián </v>
      </c>
    </row>
    <row r="134" spans="2:9" x14ac:dyDescent="0.25">
      <c r="B134" s="57">
        <v>131</v>
      </c>
      <c r="C134">
        <v>108</v>
      </c>
      <c r="D134" s="67" t="s">
        <v>837</v>
      </c>
      <c r="E134" s="18" t="str">
        <f>IF(RESUL[[#This Row],[Dorsal]]&lt;&gt;0,CONCATENATE(VLOOKUP(RESUL[[#This Row],[Dorsal]],INSC[],3,FALSE),", ",VLOOKUP(RESUL[[#This Row],[Dorsal]],INSC[],2,FALSE))," ")</f>
        <v>MITXELENA MUGUREZA, Maider</v>
      </c>
      <c r="F134" s="18">
        <f>IF(RESUL[[#This Row],[Dorsal]]&lt;&gt;0,VLOOKUP(RESUL[[#This Row],[Dorsal]],INSC[#All],4,FALSE)," ")</f>
        <v>1975</v>
      </c>
      <c r="G134" s="21" t="str">
        <f>IF(RESUL[[#This Row],[Dorsal]]&lt;&gt;0,VLOOKUP(RESUL[[#This Row],[Dorsal]],INSC[#All],5,FALSE)," ")</f>
        <v>F</v>
      </c>
      <c r="H134" s="21" t="str">
        <f>IF(RESUL[[#This Row],[Dorsal]]&lt;&gt;0,VLOOKUP(RESUL[[#This Row],[Dorsal]],INSC[#All],6,FALSE)," ")</f>
        <v>V</v>
      </c>
      <c r="I134" s="18" t="str">
        <f>IF(RESUL[[#This Row],[Dorsal]]&lt;&gt;0,VLOOKUP(RESUL[[#This Row],[Dorsal]],INSC[#All],7,FALSE)," ")</f>
        <v>Kemen Club Depotivo</v>
      </c>
    </row>
    <row r="135" spans="2:9" x14ac:dyDescent="0.25">
      <c r="B135" s="57">
        <v>132</v>
      </c>
      <c r="C135">
        <v>107</v>
      </c>
      <c r="D135" s="67" t="s">
        <v>836</v>
      </c>
      <c r="E135" s="18" t="str">
        <f>IF(RESUL[[#This Row],[Dorsal]]&lt;&gt;0,CONCATENATE(VLOOKUP(RESUL[[#This Row],[Dorsal]],INSC[],3,FALSE),", ",VLOOKUP(RESUL[[#This Row],[Dorsal]],INSC[],2,FALSE))," ")</f>
        <v>LOPETEGUI, Unai</v>
      </c>
      <c r="F135" s="18">
        <f>IF(RESUL[[#This Row],[Dorsal]]&lt;&gt;0,VLOOKUP(RESUL[[#This Row],[Dorsal]],INSC[#All],4,FALSE)," ")</f>
        <v>1975</v>
      </c>
      <c r="G135" s="21" t="str">
        <f>IF(RESUL[[#This Row],[Dorsal]]&lt;&gt;0,VLOOKUP(RESUL[[#This Row],[Dorsal]],INSC[#All],5,FALSE)," ")</f>
        <v>M</v>
      </c>
      <c r="H135" s="21" t="str">
        <f>IF(RESUL[[#This Row],[Dorsal]]&lt;&gt;0,VLOOKUP(RESUL[[#This Row],[Dorsal]],INSC[#All],6,FALSE)," ")</f>
        <v>V</v>
      </c>
      <c r="I135" s="18" t="str">
        <f>IF(RESUL[[#This Row],[Dorsal]]&lt;&gt;0,VLOOKUP(RESUL[[#This Row],[Dorsal]],INSC[#All],7,FALSE)," ")</f>
        <v xml:space="preserve">Kemen Club Depotivo </v>
      </c>
    </row>
    <row r="136" spans="2:9" x14ac:dyDescent="0.25">
      <c r="B136" s="57">
        <v>133</v>
      </c>
      <c r="C136">
        <v>87</v>
      </c>
      <c r="D136" s="67" t="s">
        <v>835</v>
      </c>
      <c r="E136" s="18" t="str">
        <f>IF(RESUL[[#This Row],[Dorsal]]&lt;&gt;0,CONCATENATE(VLOOKUP(RESUL[[#This Row],[Dorsal]],INSC[],3,FALSE),", ",VLOOKUP(RESUL[[#This Row],[Dorsal]],INSC[],2,FALSE))," ")</f>
        <v>EGUIMENDIA CHURRUCA, Jesus maria</v>
      </c>
      <c r="F136" s="18">
        <f>IF(RESUL[[#This Row],[Dorsal]]&lt;&gt;0,VLOOKUP(RESUL[[#This Row],[Dorsal]],INSC[#All],4,FALSE)," ")</f>
        <v>1954</v>
      </c>
      <c r="G136" s="21" t="str">
        <f>IF(RESUL[[#This Row],[Dorsal]]&lt;&gt;0,VLOOKUP(RESUL[[#This Row],[Dorsal]],INSC[#All],5,FALSE)," ")</f>
        <v>M</v>
      </c>
      <c r="H136" s="21" t="str">
        <f>IF(RESUL[[#This Row],[Dorsal]]&lt;&gt;0,VLOOKUP(RESUL[[#This Row],[Dorsal]],INSC[#All],6,FALSE)," ")</f>
        <v>V</v>
      </c>
      <c r="I136" s="18" t="str">
        <f>IF(RESUL[[#This Row],[Dorsal]]&lt;&gt;0,VLOOKUP(RESUL[[#This Row],[Dorsal]],INSC[#All],7,FALSE)," ")</f>
        <v>Donostiarrak</v>
      </c>
    </row>
    <row r="137" spans="2:9" x14ac:dyDescent="0.25">
      <c r="B137" s="57">
        <v>134</v>
      </c>
      <c r="C137">
        <v>14</v>
      </c>
      <c r="D137" s="67" t="s">
        <v>834</v>
      </c>
      <c r="E137" s="18" t="str">
        <f>IF(RESUL[[#This Row],[Dorsal]]&lt;&gt;0,CONCATENATE(VLOOKUP(RESUL[[#This Row],[Dorsal]],INSC[],3,FALSE),", ",VLOOKUP(RESUL[[#This Row],[Dorsal]],INSC[],2,FALSE))," ")</f>
        <v>OIANEDER BARANDIARAN, Xabier</v>
      </c>
      <c r="F137" s="18">
        <f>IF(RESUL[[#This Row],[Dorsal]]&lt;&gt;0,VLOOKUP(RESUL[[#This Row],[Dorsal]],INSC[#All],4,FALSE)," ")</f>
        <v>1952</v>
      </c>
      <c r="G137" s="21" t="str">
        <f>IF(RESUL[[#This Row],[Dorsal]]&lt;&gt;0,VLOOKUP(RESUL[[#This Row],[Dorsal]],INSC[#All],5,FALSE)," ")</f>
        <v>M</v>
      </c>
      <c r="H137" s="21" t="str">
        <f>IF(RESUL[[#This Row],[Dorsal]]&lt;&gt;0,VLOOKUP(RESUL[[#This Row],[Dorsal]],INSC[#All],6,FALSE)," ")</f>
        <v>V</v>
      </c>
      <c r="I137" s="18" t="str">
        <f>IF(RESUL[[#This Row],[Dorsal]]&lt;&gt;0,VLOOKUP(RESUL[[#This Row],[Dorsal]],INSC[#All],7,FALSE)," ")</f>
        <v xml:space="preserve">Atlético San Sebastián </v>
      </c>
    </row>
    <row r="138" spans="2:9" x14ac:dyDescent="0.25">
      <c r="B138" s="57">
        <v>135</v>
      </c>
      <c r="C138">
        <v>101</v>
      </c>
      <c r="D138" s="67" t="s">
        <v>833</v>
      </c>
      <c r="E138" s="18" t="str">
        <f>IF(RESUL[[#This Row],[Dorsal]]&lt;&gt;0,CONCATENATE(VLOOKUP(RESUL[[#This Row],[Dorsal]],INSC[],3,FALSE),", ",VLOOKUP(RESUL[[#This Row],[Dorsal]],INSC[],2,FALSE))," ")</f>
        <v>GARCÍA LEÓN, Raquel</v>
      </c>
      <c r="F138" s="18">
        <f>IF(RESUL[[#This Row],[Dorsal]]&lt;&gt;0,VLOOKUP(RESUL[[#This Row],[Dorsal]],INSC[#All],4,FALSE)," ")</f>
        <v>1974</v>
      </c>
      <c r="G138" s="21" t="str">
        <f>IF(RESUL[[#This Row],[Dorsal]]&lt;&gt;0,VLOOKUP(RESUL[[#This Row],[Dorsal]],INSC[#All],5,FALSE)," ")</f>
        <v>F</v>
      </c>
      <c r="H138" s="21" t="str">
        <f>IF(RESUL[[#This Row],[Dorsal]]&lt;&gt;0,VLOOKUP(RESUL[[#This Row],[Dorsal]],INSC[#All],6,FALSE)," ")</f>
        <v>V</v>
      </c>
      <c r="I138" s="18" t="str">
        <f>IF(RESUL[[#This Row],[Dorsal]]&lt;&gt;0,VLOOKUP(RESUL[[#This Row],[Dorsal]],INSC[#All],7,FALSE)," ")</f>
        <v>Independiente</v>
      </c>
    </row>
    <row r="139" spans="2:9" x14ac:dyDescent="0.25">
      <c r="B139" s="57">
        <v>136</v>
      </c>
      <c r="C139">
        <v>91</v>
      </c>
      <c r="D139" s="67" t="s">
        <v>832</v>
      </c>
      <c r="E139" s="24" t="str">
        <f>IF(RESUL[[#This Row],[Dorsal]]&lt;&gt;0,CONCATENATE(VLOOKUP(RESUL[[#This Row],[Dorsal]],INSC[],3,FALSE),", ",VLOOKUP(RESUL[[#This Row],[Dorsal]],INSC[],2,FALSE))," ")</f>
        <v>GRACIA, Maria</v>
      </c>
      <c r="F139" s="24">
        <f>IF(RESUL[[#This Row],[Dorsal]]&lt;&gt;0,VLOOKUP(RESUL[[#This Row],[Dorsal]],INSC[#All],4,FALSE)," ")</f>
        <v>1990</v>
      </c>
      <c r="G139" s="25" t="str">
        <f>IF(RESUL[[#This Row],[Dorsal]]&lt;&gt;0,VLOOKUP(RESUL[[#This Row],[Dorsal]],INSC[#All],5,FALSE)," ")</f>
        <v>F</v>
      </c>
      <c r="H139" s="25" t="str">
        <f>IF(RESUL[[#This Row],[Dorsal]]&lt;&gt;0,VLOOKUP(RESUL[[#This Row],[Dorsal]],INSC[#All],6,FALSE)," ")</f>
        <v>S</v>
      </c>
      <c r="I139" s="24" t="str">
        <f>IF(RESUL[[#This Row],[Dorsal]]&lt;&gt;0,VLOOKUP(RESUL[[#This Row],[Dorsal]],INSC[#All],7,FALSE)," ")</f>
        <v>Berabera</v>
      </c>
    </row>
    <row r="140" spans="2:9" x14ac:dyDescent="0.25">
      <c r="B140" s="57">
        <v>137</v>
      </c>
      <c r="C140">
        <v>102</v>
      </c>
      <c r="D140" s="67" t="s">
        <v>831</v>
      </c>
      <c r="E140" s="18" t="str">
        <f>IF(RESUL[[#This Row],[Dorsal]]&lt;&gt;0,CONCATENATE(VLOOKUP(RESUL[[#This Row],[Dorsal]],INSC[],3,FALSE),", ",VLOOKUP(RESUL[[#This Row],[Dorsal]],INSC[],2,FALSE))," ")</f>
        <v xml:space="preserve">SOBRIDO, Ana isabel </v>
      </c>
      <c r="F140" s="18">
        <f>IF(RESUL[[#This Row],[Dorsal]]&lt;&gt;0,VLOOKUP(RESUL[[#This Row],[Dorsal]],INSC[#All],4,FALSE)," ")</f>
        <v>1980</v>
      </c>
      <c r="G140" s="21" t="str">
        <f>IF(RESUL[[#This Row],[Dorsal]]&lt;&gt;0,VLOOKUP(RESUL[[#This Row],[Dorsal]],INSC[#All],5,FALSE)," ")</f>
        <v>F</v>
      </c>
      <c r="H140" s="21" t="str">
        <f>IF(RESUL[[#This Row],[Dorsal]]&lt;&gt;0,VLOOKUP(RESUL[[#This Row],[Dorsal]],INSC[#All],6,FALSE)," ")</f>
        <v>V</v>
      </c>
      <c r="I140" s="18" t="str">
        <f>IF(RESUL[[#This Row],[Dorsal]]&lt;&gt;0,VLOOKUP(RESUL[[#This Row],[Dorsal]],INSC[#All],7,FALSE)," ")</f>
        <v>Independiente</v>
      </c>
    </row>
    <row r="141" spans="2:9" x14ac:dyDescent="0.25">
      <c r="B141" s="57">
        <v>138</v>
      </c>
      <c r="C141">
        <v>97</v>
      </c>
      <c r="D141" s="67" t="s">
        <v>830</v>
      </c>
      <c r="E141" s="18" t="str">
        <f>IF(RESUL[[#This Row],[Dorsal]]&lt;&gt;0,CONCATENATE(VLOOKUP(RESUL[[#This Row],[Dorsal]],INSC[],3,FALSE),", ",VLOOKUP(RESUL[[#This Row],[Dorsal]],INSC[],2,FALSE))," ")</f>
        <v>FLORES CONDE, Anabel</v>
      </c>
      <c r="F141" s="18">
        <f>IF(RESUL[[#This Row],[Dorsal]]&lt;&gt;0,VLOOKUP(RESUL[[#This Row],[Dorsal]],INSC[#All],4,FALSE)," ")</f>
        <v>1983</v>
      </c>
      <c r="G141" s="21" t="str">
        <f>IF(RESUL[[#This Row],[Dorsal]]&lt;&gt;0,VLOOKUP(RESUL[[#This Row],[Dorsal]],INSC[#All],5,FALSE)," ")</f>
        <v>F</v>
      </c>
      <c r="H141" s="21" t="str">
        <f>IF(RESUL[[#This Row],[Dorsal]]&lt;&gt;0,VLOOKUP(RESUL[[#This Row],[Dorsal]],INSC[#All],6,FALSE)," ")</f>
        <v>V</v>
      </c>
      <c r="I141" s="18" t="str">
        <f>IF(RESUL[[#This Row],[Dorsal]]&lt;&gt;0,VLOOKUP(RESUL[[#This Row],[Dorsal]],INSC[#All],7,FALSE)," ")</f>
        <v>Independiente</v>
      </c>
    </row>
    <row r="142" spans="2:9" x14ac:dyDescent="0.25">
      <c r="B142" s="57">
        <v>139</v>
      </c>
      <c r="C142">
        <v>141</v>
      </c>
      <c r="D142" s="67" t="s">
        <v>793</v>
      </c>
      <c r="E142" s="18" t="str">
        <f>IF(RESUL[[#This Row],[Dorsal]]&lt;&gt;0,CONCATENATE(VLOOKUP(RESUL[[#This Row],[Dorsal]],INSC[],3,FALSE),", ",VLOOKUP(RESUL[[#This Row],[Dorsal]],INSC[],2,FALSE))," ")</f>
        <v>MARTÍNEZ  FERNÁNDEZ, José  félix</v>
      </c>
      <c r="F142" s="18">
        <f>IF(RESUL[[#This Row],[Dorsal]]&lt;&gt;0,VLOOKUP(RESUL[[#This Row],[Dorsal]],INSC[#All],4,FALSE)," ")</f>
        <v>1957</v>
      </c>
      <c r="G142" s="21" t="str">
        <f>IF(RESUL[[#This Row],[Dorsal]]&lt;&gt;0,VLOOKUP(RESUL[[#This Row],[Dorsal]],INSC[#All],5,FALSE)," ")</f>
        <v>M</v>
      </c>
      <c r="H142" s="21" t="str">
        <f>IF(RESUL[[#This Row],[Dorsal]]&lt;&gt;0,VLOOKUP(RESUL[[#This Row],[Dorsal]],INSC[#All],6,FALSE)," ")</f>
        <v>V</v>
      </c>
      <c r="I142" s="18" t="str">
        <f>IF(RESUL[[#This Row],[Dorsal]]&lt;&gt;0,VLOOKUP(RESUL[[#This Row],[Dorsal]],INSC[#All],7,FALSE)," ")</f>
        <v>Korrikazaleak</v>
      </c>
    </row>
    <row r="143" spans="2:9" x14ac:dyDescent="0.25">
      <c r="B143" s="57">
        <v>140</v>
      </c>
      <c r="C143">
        <v>145</v>
      </c>
      <c r="D143" s="67" t="s">
        <v>793</v>
      </c>
      <c r="E143" s="18" t="str">
        <f>IF(RESUL[[#This Row],[Dorsal]]&lt;&gt;0,CONCATENATE(VLOOKUP(RESUL[[#This Row],[Dorsal]],INSC[],3,FALSE),", ",VLOOKUP(RESUL[[#This Row],[Dorsal]],INSC[],2,FALSE))," ")</f>
        <v xml:space="preserve">MUGICA OLANO , Iciar </v>
      </c>
      <c r="F143" s="18">
        <f>IF(RESUL[[#This Row],[Dorsal]]&lt;&gt;0,VLOOKUP(RESUL[[#This Row],[Dorsal]],INSC[#All],4,FALSE)," ")</f>
        <v>1969</v>
      </c>
      <c r="G143" s="21" t="str">
        <f>IF(RESUL[[#This Row],[Dorsal]]&lt;&gt;0,VLOOKUP(RESUL[[#This Row],[Dorsal]],INSC[#All],5,FALSE)," ")</f>
        <v>F</v>
      </c>
      <c r="H143" s="21" t="str">
        <f>IF(RESUL[[#This Row],[Dorsal]]&lt;&gt;0,VLOOKUP(RESUL[[#This Row],[Dorsal]],INSC[#All],6,FALSE)," ")</f>
        <v>V</v>
      </c>
      <c r="I143" s="18" t="str">
        <f>IF(RESUL[[#This Row],[Dorsal]]&lt;&gt;0,VLOOKUP(RESUL[[#This Row],[Dorsal]],INSC[#All],7,FALSE)," ")</f>
        <v>Donostiarrak</v>
      </c>
    </row>
    <row r="144" spans="2:9" x14ac:dyDescent="0.25">
      <c r="B144" s="57">
        <v>141</v>
      </c>
      <c r="C144">
        <v>120</v>
      </c>
      <c r="D144" s="67" t="s">
        <v>793</v>
      </c>
      <c r="E144" s="18" t="str">
        <f>IF(RESUL[[#This Row],[Dorsal]]&lt;&gt;0,CONCATENATE(VLOOKUP(RESUL[[#This Row],[Dorsal]],INSC[],3,FALSE),", ",VLOOKUP(RESUL[[#This Row],[Dorsal]],INSC[],2,FALSE))," ")</f>
        <v>ESNAOLA AGESTA, Idoia</v>
      </c>
      <c r="F144" s="18">
        <f>IF(RESUL[[#This Row],[Dorsal]]&lt;&gt;0,VLOOKUP(RESUL[[#This Row],[Dorsal]],INSC[#All],4,FALSE)," ")</f>
        <v>1969</v>
      </c>
      <c r="G144" s="21" t="str">
        <f>IF(RESUL[[#This Row],[Dorsal]]&lt;&gt;0,VLOOKUP(RESUL[[#This Row],[Dorsal]],INSC[#All],5,FALSE)," ")</f>
        <v>F</v>
      </c>
      <c r="H144" s="21" t="str">
        <f>IF(RESUL[[#This Row],[Dorsal]]&lt;&gt;0,VLOOKUP(RESUL[[#This Row],[Dorsal]],INSC[#All],6,FALSE)," ")</f>
        <v>V</v>
      </c>
      <c r="I144" s="18" t="str">
        <f>IF(RESUL[[#This Row],[Dorsal]]&lt;&gt;0,VLOOKUP(RESUL[[#This Row],[Dorsal]],INSC[#All],7,FALSE)," ")</f>
        <v>C.D.Hernani,Donostiarrak,Virgen Del Espino</v>
      </c>
    </row>
    <row r="145" spans="2:9" x14ac:dyDescent="0.25">
      <c r="B145" s="57">
        <v>142</v>
      </c>
      <c r="D145" s="67"/>
      <c r="E145" s="18" t="str">
        <f>IF(RESUL[[#This Row],[Dorsal]]&lt;&gt;0,CONCATENATE(VLOOKUP(RESUL[[#This Row],[Dorsal]],INSC[],3,FALSE),", ",VLOOKUP(RESUL[[#This Row],[Dorsal]],INSC[],2,FALSE))," ")</f>
        <v xml:space="preserve"> </v>
      </c>
      <c r="F145" s="18" t="str">
        <f>IF(RESUL[[#This Row],[Dorsal]]&lt;&gt;0,VLOOKUP(RESUL[[#This Row],[Dorsal]],INSC[#All],4,FALSE)," ")</f>
        <v xml:space="preserve"> </v>
      </c>
      <c r="G145" s="21" t="str">
        <f>IF(RESUL[[#This Row],[Dorsal]]&lt;&gt;0,VLOOKUP(RESUL[[#This Row],[Dorsal]],INSC[#All],5,FALSE)," ")</f>
        <v xml:space="preserve"> </v>
      </c>
      <c r="H145" s="21" t="str">
        <f>IF(RESUL[[#This Row],[Dorsal]]&lt;&gt;0,VLOOKUP(RESUL[[#This Row],[Dorsal]],INSC[#All],6,FALSE)," ")</f>
        <v xml:space="preserve"> </v>
      </c>
      <c r="I145" s="18" t="str">
        <f>IF(RESUL[[#This Row],[Dorsal]]&lt;&gt;0,VLOOKUP(RESUL[[#This Row],[Dorsal]],INSC[#All],7,FALSE)," ")</f>
        <v xml:space="preserve"> </v>
      </c>
    </row>
    <row r="146" spans="2:9" x14ac:dyDescent="0.25">
      <c r="B146" s="57">
        <v>143</v>
      </c>
      <c r="D146" s="67"/>
      <c r="E146" s="18" t="str">
        <f>IF(RESUL[[#This Row],[Dorsal]]&lt;&gt;0,CONCATENATE(VLOOKUP(RESUL[[#This Row],[Dorsal]],INSC[],3,FALSE),", ",VLOOKUP(RESUL[[#This Row],[Dorsal]],INSC[],2,FALSE))," ")</f>
        <v xml:space="preserve"> </v>
      </c>
      <c r="F146" s="18" t="str">
        <f>IF(RESUL[[#This Row],[Dorsal]]&lt;&gt;0,VLOOKUP(RESUL[[#This Row],[Dorsal]],INSC[#All],4,FALSE)," ")</f>
        <v xml:space="preserve"> </v>
      </c>
      <c r="G146" s="21" t="str">
        <f>IF(RESUL[[#This Row],[Dorsal]]&lt;&gt;0,VLOOKUP(RESUL[[#This Row],[Dorsal]],INSC[#All],5,FALSE)," ")</f>
        <v xml:space="preserve"> </v>
      </c>
      <c r="H146" s="21" t="str">
        <f>IF(RESUL[[#This Row],[Dorsal]]&lt;&gt;0,VLOOKUP(RESUL[[#This Row],[Dorsal]],INSC[#All],6,FALSE)," ")</f>
        <v xml:space="preserve"> </v>
      </c>
      <c r="I146" s="18" t="str">
        <f>IF(RESUL[[#This Row],[Dorsal]]&lt;&gt;0,VLOOKUP(RESUL[[#This Row],[Dorsal]],INSC[#All],7,FALSE)," ")</f>
        <v xml:space="preserve"> </v>
      </c>
    </row>
    <row r="147" spans="2:9" x14ac:dyDescent="0.25">
      <c r="B147" s="57">
        <v>144</v>
      </c>
      <c r="C147" s="26"/>
      <c r="D147" s="67"/>
      <c r="E147" s="18" t="str">
        <f>IF(RESUL[[#This Row],[Dorsal]]&lt;&gt;0,CONCATENATE(VLOOKUP(RESUL[[#This Row],[Dorsal]],INSC[],3,FALSE),", ",VLOOKUP(RESUL[[#This Row],[Dorsal]],INSC[],2,FALSE))," ")</f>
        <v xml:space="preserve"> </v>
      </c>
      <c r="F147" s="18" t="str">
        <f>IF(RESUL[[#This Row],[Dorsal]]&lt;&gt;0,VLOOKUP(RESUL[[#This Row],[Dorsal]],INSC[#All],4,FALSE)," ")</f>
        <v xml:space="preserve"> </v>
      </c>
      <c r="G147" s="21" t="str">
        <f>IF(RESUL[[#This Row],[Dorsal]]&lt;&gt;0,VLOOKUP(RESUL[[#This Row],[Dorsal]],INSC[#All],5,FALSE)," ")</f>
        <v xml:space="preserve"> </v>
      </c>
      <c r="H147" s="21" t="str">
        <f>IF(RESUL[[#This Row],[Dorsal]]&lt;&gt;0,VLOOKUP(RESUL[[#This Row],[Dorsal]],INSC[#All],6,FALSE)," ")</f>
        <v xml:space="preserve"> </v>
      </c>
      <c r="I147" s="18" t="str">
        <f>IF(RESUL[[#This Row],[Dorsal]]&lt;&gt;0,VLOOKUP(RESUL[[#This Row],[Dorsal]],INSC[#All],7,FALSE)," ")</f>
        <v xml:space="preserve"> </v>
      </c>
    </row>
    <row r="148" spans="2:9" x14ac:dyDescent="0.25">
      <c r="B148" s="57">
        <v>145</v>
      </c>
      <c r="C148" s="26"/>
      <c r="D148" s="67"/>
      <c r="E148" s="18" t="str">
        <f>IF(RESUL[[#This Row],[Dorsal]]&lt;&gt;0,CONCATENATE(VLOOKUP(RESUL[[#This Row],[Dorsal]],INSC[],3,FALSE),", ",VLOOKUP(RESUL[[#This Row],[Dorsal]],INSC[],2,FALSE))," ")</f>
        <v xml:space="preserve"> </v>
      </c>
      <c r="F148" s="18" t="str">
        <f>IF(RESUL[[#This Row],[Dorsal]]&lt;&gt;0,VLOOKUP(RESUL[[#This Row],[Dorsal]],INSC[#All],4,FALSE)," ")</f>
        <v xml:space="preserve"> </v>
      </c>
      <c r="G148" s="21" t="str">
        <f>IF(RESUL[[#This Row],[Dorsal]]&lt;&gt;0,VLOOKUP(RESUL[[#This Row],[Dorsal]],INSC[#All],5,FALSE)," ")</f>
        <v xml:space="preserve"> </v>
      </c>
      <c r="H148" s="21" t="str">
        <f>IF(RESUL[[#This Row],[Dorsal]]&lt;&gt;0,VLOOKUP(RESUL[[#This Row],[Dorsal]],INSC[#All],6,FALSE)," ")</f>
        <v xml:space="preserve"> </v>
      </c>
      <c r="I148" s="18" t="str">
        <f>IF(RESUL[[#This Row],[Dorsal]]&lt;&gt;0,VLOOKUP(RESUL[[#This Row],[Dorsal]],INSC[#All],7,FALSE)," ")</f>
        <v xml:space="preserve"> </v>
      </c>
    </row>
    <row r="149" spans="2:9" x14ac:dyDescent="0.25">
      <c r="B149" s="57">
        <v>146</v>
      </c>
      <c r="C149" s="88"/>
      <c r="D149" s="67"/>
      <c r="E149" s="18" t="str">
        <f>IF(RESUL[[#This Row],[Dorsal]]&lt;&gt;0,CONCATENATE(VLOOKUP(RESUL[[#This Row],[Dorsal]],INSC[],3,FALSE),", ",VLOOKUP(RESUL[[#This Row],[Dorsal]],INSC[],2,FALSE))," ")</f>
        <v xml:space="preserve"> </v>
      </c>
      <c r="F149" s="18" t="str">
        <f>IF(RESUL[[#This Row],[Dorsal]]&lt;&gt;0,VLOOKUP(RESUL[[#This Row],[Dorsal]],INSC[#All],4,FALSE)," ")</f>
        <v xml:space="preserve"> </v>
      </c>
      <c r="G149" s="21" t="str">
        <f>IF(RESUL[[#This Row],[Dorsal]]&lt;&gt;0,VLOOKUP(RESUL[[#This Row],[Dorsal]],INSC[#All],5,FALSE)," ")</f>
        <v xml:space="preserve"> </v>
      </c>
      <c r="H149" s="21" t="str">
        <f>IF(RESUL[[#This Row],[Dorsal]]&lt;&gt;0,VLOOKUP(RESUL[[#This Row],[Dorsal]],INSC[#All],6,FALSE)," ")</f>
        <v xml:space="preserve"> </v>
      </c>
      <c r="I149" s="18" t="str">
        <f>IF(RESUL[[#This Row],[Dorsal]]&lt;&gt;0,VLOOKUP(RESUL[[#This Row],[Dorsal]],INSC[#All],7,FALSE)," ")</f>
        <v xml:space="preserve"> </v>
      </c>
    </row>
    <row r="150" spans="2:9" x14ac:dyDescent="0.25">
      <c r="B150" s="57">
        <v>147</v>
      </c>
      <c r="C150" s="88"/>
      <c r="D150" s="67"/>
      <c r="E150" s="18" t="str">
        <f>IF(RESUL[[#This Row],[Dorsal]]&lt;&gt;0,CONCATENATE(VLOOKUP(RESUL[[#This Row],[Dorsal]],INSC[],3,FALSE),", ",VLOOKUP(RESUL[[#This Row],[Dorsal]],INSC[],2,FALSE))," ")</f>
        <v xml:space="preserve"> </v>
      </c>
      <c r="F150" s="18" t="str">
        <f>IF(RESUL[[#This Row],[Dorsal]]&lt;&gt;0,VLOOKUP(RESUL[[#This Row],[Dorsal]],INSC[#All],4,FALSE)," ")</f>
        <v xml:space="preserve"> </v>
      </c>
      <c r="G150" s="21" t="str">
        <f>IF(RESUL[[#This Row],[Dorsal]]&lt;&gt;0,VLOOKUP(RESUL[[#This Row],[Dorsal]],INSC[#All],5,FALSE)," ")</f>
        <v xml:space="preserve"> </v>
      </c>
      <c r="H150" s="21" t="str">
        <f>IF(RESUL[[#This Row],[Dorsal]]&lt;&gt;0,VLOOKUP(RESUL[[#This Row],[Dorsal]],INSC[#All],6,FALSE)," ")</f>
        <v xml:space="preserve"> </v>
      </c>
      <c r="I150" s="18" t="str">
        <f>IF(RESUL[[#This Row],[Dorsal]]&lt;&gt;0,VLOOKUP(RESUL[[#This Row],[Dorsal]],INSC[#All],7,FALSE)," ")</f>
        <v xml:space="preserve"> </v>
      </c>
    </row>
    <row r="151" spans="2:9" x14ac:dyDescent="0.25">
      <c r="B151" s="57">
        <v>148</v>
      </c>
      <c r="D151" s="67"/>
      <c r="E151" s="18" t="str">
        <f>IF(RESUL[[#This Row],[Dorsal]]&lt;&gt;0,CONCATENATE(VLOOKUP(RESUL[[#This Row],[Dorsal]],INSC[],3,FALSE),", ",VLOOKUP(RESUL[[#This Row],[Dorsal]],INSC[],2,FALSE))," ")</f>
        <v xml:space="preserve"> </v>
      </c>
      <c r="F151" s="18" t="str">
        <f>IF(RESUL[[#This Row],[Dorsal]]&lt;&gt;0,VLOOKUP(RESUL[[#This Row],[Dorsal]],INSC[#All],4,FALSE)," ")</f>
        <v xml:space="preserve"> </v>
      </c>
      <c r="G151" s="21" t="str">
        <f>IF(RESUL[[#This Row],[Dorsal]]&lt;&gt;0,VLOOKUP(RESUL[[#This Row],[Dorsal]],INSC[#All],5,FALSE)," ")</f>
        <v xml:space="preserve"> </v>
      </c>
      <c r="H151" s="21" t="str">
        <f>IF(RESUL[[#This Row],[Dorsal]]&lt;&gt;0,VLOOKUP(RESUL[[#This Row],[Dorsal]],INSC[#All],6,FALSE)," ")</f>
        <v xml:space="preserve"> </v>
      </c>
      <c r="I151" s="18" t="str">
        <f>IF(RESUL[[#This Row],[Dorsal]]&lt;&gt;0,VLOOKUP(RESUL[[#This Row],[Dorsal]],INSC[#All],7,FALSE)," ")</f>
        <v xml:space="preserve"> </v>
      </c>
    </row>
    <row r="152" spans="2:9" x14ac:dyDescent="0.25">
      <c r="B152" s="57">
        <v>149</v>
      </c>
      <c r="C152" s="26"/>
      <c r="D152" s="67"/>
      <c r="E152" s="18" t="str">
        <f>IF(RESUL[[#This Row],[Dorsal]]&lt;&gt;0,CONCATENATE(VLOOKUP(RESUL[[#This Row],[Dorsal]],INSC[],3,FALSE),", ",VLOOKUP(RESUL[[#This Row],[Dorsal]],INSC[],2,FALSE))," ")</f>
        <v xml:space="preserve"> </v>
      </c>
      <c r="F152" s="18" t="str">
        <f>IF(RESUL[[#This Row],[Dorsal]]&lt;&gt;0,VLOOKUP(RESUL[[#This Row],[Dorsal]],INSC[#All],4,FALSE)," ")</f>
        <v xml:space="preserve"> </v>
      </c>
      <c r="G152" s="21" t="str">
        <f>IF(RESUL[[#This Row],[Dorsal]]&lt;&gt;0,VLOOKUP(RESUL[[#This Row],[Dorsal]],INSC[#All],5,FALSE)," ")</f>
        <v xml:space="preserve"> </v>
      </c>
      <c r="H152" s="21" t="str">
        <f>IF(RESUL[[#This Row],[Dorsal]]&lt;&gt;0,VLOOKUP(RESUL[[#This Row],[Dorsal]],INSC[#All],6,FALSE)," ")</f>
        <v xml:space="preserve"> </v>
      </c>
      <c r="I152" s="18" t="str">
        <f>IF(RESUL[[#This Row],[Dorsal]]&lt;&gt;0,VLOOKUP(RESUL[[#This Row],[Dorsal]],INSC[#All],7,FALSE)," ")</f>
        <v xml:space="preserve"> </v>
      </c>
    </row>
    <row r="153" spans="2:9" x14ac:dyDescent="0.25">
      <c r="B153" s="57">
        <v>150</v>
      </c>
      <c r="C153" s="26"/>
      <c r="D153" s="67"/>
      <c r="E153" s="18" t="str">
        <f>IF(RESUL[[#This Row],[Dorsal]]&lt;&gt;0,CONCATENATE(VLOOKUP(RESUL[[#This Row],[Dorsal]],INSC[],3,FALSE),", ",VLOOKUP(RESUL[[#This Row],[Dorsal]],INSC[],2,FALSE))," ")</f>
        <v xml:space="preserve"> </v>
      </c>
      <c r="F153" s="18" t="str">
        <f>IF(RESUL[[#This Row],[Dorsal]]&lt;&gt;0,VLOOKUP(RESUL[[#This Row],[Dorsal]],INSC[#All],4,FALSE)," ")</f>
        <v xml:space="preserve"> </v>
      </c>
      <c r="G153" s="21" t="str">
        <f>IF(RESUL[[#This Row],[Dorsal]]&lt;&gt;0,VLOOKUP(RESUL[[#This Row],[Dorsal]],INSC[#All],5,FALSE)," ")</f>
        <v xml:space="preserve"> </v>
      </c>
      <c r="H153" s="21" t="str">
        <f>IF(RESUL[[#This Row],[Dorsal]]&lt;&gt;0,VLOOKUP(RESUL[[#This Row],[Dorsal]],INSC[#All],6,FALSE)," ")</f>
        <v xml:space="preserve"> </v>
      </c>
      <c r="I153" s="18" t="str">
        <f>IF(RESUL[[#This Row],[Dorsal]]&lt;&gt;0,VLOOKUP(RESUL[[#This Row],[Dorsal]],INSC[#All],7,FALSE)," ")</f>
        <v xml:space="preserve"> </v>
      </c>
    </row>
    <row r="154" spans="2:9" x14ac:dyDescent="0.25">
      <c r="B154" s="57">
        <v>151</v>
      </c>
      <c r="C154" s="88"/>
      <c r="D154" s="67"/>
      <c r="E154" s="18" t="str">
        <f>IF(RESUL[[#This Row],[Dorsal]]&lt;&gt;0,CONCATENATE(VLOOKUP(RESUL[[#This Row],[Dorsal]],INSC[],3,FALSE),", ",VLOOKUP(RESUL[[#This Row],[Dorsal]],INSC[],2,FALSE))," ")</f>
        <v xml:space="preserve"> </v>
      </c>
      <c r="F154" s="18" t="str">
        <f>IF(RESUL[[#This Row],[Dorsal]]&lt;&gt;0,VLOOKUP(RESUL[[#This Row],[Dorsal]],INSC[#All],4,FALSE)," ")</f>
        <v xml:space="preserve"> </v>
      </c>
      <c r="G154" s="21" t="str">
        <f>IF(RESUL[[#This Row],[Dorsal]]&lt;&gt;0,VLOOKUP(RESUL[[#This Row],[Dorsal]],INSC[#All],5,FALSE)," ")</f>
        <v xml:space="preserve"> </v>
      </c>
      <c r="H154" s="21" t="str">
        <f>IF(RESUL[[#This Row],[Dorsal]]&lt;&gt;0,VLOOKUP(RESUL[[#This Row],[Dorsal]],INSC[#All],6,FALSE)," ")</f>
        <v xml:space="preserve"> </v>
      </c>
      <c r="I154" s="18" t="str">
        <f>IF(RESUL[[#This Row],[Dorsal]]&lt;&gt;0,VLOOKUP(RESUL[[#This Row],[Dorsal]],INSC[#All],7,FALSE)," ")</f>
        <v xml:space="preserve"> </v>
      </c>
    </row>
    <row r="155" spans="2:9" x14ac:dyDescent="0.25">
      <c r="B155" s="57">
        <v>152</v>
      </c>
      <c r="C155" s="88"/>
      <c r="D155" s="67"/>
      <c r="E155" s="18" t="str">
        <f>IF(RESUL[[#This Row],[Dorsal]]&lt;&gt;0,CONCATENATE(VLOOKUP(RESUL[[#This Row],[Dorsal]],INSC[],3,FALSE),", ",VLOOKUP(RESUL[[#This Row],[Dorsal]],INSC[],2,FALSE))," ")</f>
        <v xml:space="preserve"> </v>
      </c>
      <c r="F155" s="18" t="str">
        <f>IF(RESUL[[#This Row],[Dorsal]]&lt;&gt;0,VLOOKUP(RESUL[[#This Row],[Dorsal]],INSC[#All],4,FALSE)," ")</f>
        <v xml:space="preserve"> </v>
      </c>
      <c r="G155" s="21" t="str">
        <f>IF(RESUL[[#This Row],[Dorsal]]&lt;&gt;0,VLOOKUP(RESUL[[#This Row],[Dorsal]],INSC[#All],5,FALSE)," ")</f>
        <v xml:space="preserve"> </v>
      </c>
      <c r="H155" s="21" t="str">
        <f>IF(RESUL[[#This Row],[Dorsal]]&lt;&gt;0,VLOOKUP(RESUL[[#This Row],[Dorsal]],INSC[#All],6,FALSE)," ")</f>
        <v xml:space="preserve"> </v>
      </c>
      <c r="I155" s="18" t="str">
        <f>IF(RESUL[[#This Row],[Dorsal]]&lt;&gt;0,VLOOKUP(RESUL[[#This Row],[Dorsal]],INSC[#All],7,FALSE)," ")</f>
        <v xml:space="preserve"> </v>
      </c>
    </row>
    <row r="156" spans="2:9" x14ac:dyDescent="0.25">
      <c r="B156" s="57">
        <v>153</v>
      </c>
      <c r="D156" s="67"/>
      <c r="E156" s="18" t="str">
        <f>IF(RESUL[[#This Row],[Dorsal]]&lt;&gt;0,CONCATENATE(VLOOKUP(RESUL[[#This Row],[Dorsal]],INSC[],3,FALSE),", ",VLOOKUP(RESUL[[#This Row],[Dorsal]],INSC[],2,FALSE))," ")</f>
        <v xml:space="preserve"> </v>
      </c>
      <c r="F156" s="18" t="str">
        <f>IF(RESUL[[#This Row],[Dorsal]]&lt;&gt;0,VLOOKUP(RESUL[[#This Row],[Dorsal]],INSC[#All],4,FALSE)," ")</f>
        <v xml:space="preserve"> </v>
      </c>
      <c r="G156" s="21" t="str">
        <f>IF(RESUL[[#This Row],[Dorsal]]&lt;&gt;0,VLOOKUP(RESUL[[#This Row],[Dorsal]],INSC[#All],5,FALSE)," ")</f>
        <v xml:space="preserve"> </v>
      </c>
      <c r="H156" s="21" t="str">
        <f>IF(RESUL[[#This Row],[Dorsal]]&lt;&gt;0,VLOOKUP(RESUL[[#This Row],[Dorsal]],INSC[#All],6,FALSE)," ")</f>
        <v xml:space="preserve"> </v>
      </c>
      <c r="I156" s="18" t="str">
        <f>IF(RESUL[[#This Row],[Dorsal]]&lt;&gt;0,VLOOKUP(RESUL[[#This Row],[Dorsal]],INSC[#All],7,FALSE)," ")</f>
        <v xml:space="preserve"> </v>
      </c>
    </row>
    <row r="157" spans="2:9" x14ac:dyDescent="0.25">
      <c r="B157" s="57">
        <v>154</v>
      </c>
      <c r="C157" s="26"/>
      <c r="D157" s="67"/>
      <c r="E157" s="18" t="str">
        <f>IF(RESUL[[#This Row],[Dorsal]]&lt;&gt;0,CONCATENATE(VLOOKUP(RESUL[[#This Row],[Dorsal]],INSC[],3,FALSE),", ",VLOOKUP(RESUL[[#This Row],[Dorsal]],INSC[],2,FALSE))," ")</f>
        <v xml:space="preserve"> </v>
      </c>
      <c r="F157" s="18" t="str">
        <f>IF(RESUL[[#This Row],[Dorsal]]&lt;&gt;0,VLOOKUP(RESUL[[#This Row],[Dorsal]],INSC[#All],4,FALSE)," ")</f>
        <v xml:space="preserve"> </v>
      </c>
      <c r="G157" s="21" t="str">
        <f>IF(RESUL[[#This Row],[Dorsal]]&lt;&gt;0,VLOOKUP(RESUL[[#This Row],[Dorsal]],INSC[#All],5,FALSE)," ")</f>
        <v xml:space="preserve"> </v>
      </c>
      <c r="H157" s="21" t="str">
        <f>IF(RESUL[[#This Row],[Dorsal]]&lt;&gt;0,VLOOKUP(RESUL[[#This Row],[Dorsal]],INSC[#All],6,FALSE)," ")</f>
        <v xml:space="preserve"> </v>
      </c>
      <c r="I157" s="18" t="str">
        <f>IF(RESUL[[#This Row],[Dorsal]]&lt;&gt;0,VLOOKUP(RESUL[[#This Row],[Dorsal]],INSC[#All],7,FALSE)," ")</f>
        <v xml:space="preserve"> </v>
      </c>
    </row>
    <row r="158" spans="2:9" x14ac:dyDescent="0.25">
      <c r="B158" s="57">
        <v>155</v>
      </c>
      <c r="C158" s="26"/>
      <c r="D158" s="67"/>
      <c r="E158" s="18" t="str">
        <f>IF(RESUL[[#This Row],[Dorsal]]&lt;&gt;0,CONCATENATE(VLOOKUP(RESUL[[#This Row],[Dorsal]],INSC[],3,FALSE),", ",VLOOKUP(RESUL[[#This Row],[Dorsal]],INSC[],2,FALSE))," ")</f>
        <v xml:space="preserve"> </v>
      </c>
      <c r="F158" s="18" t="str">
        <f>IF(RESUL[[#This Row],[Dorsal]]&lt;&gt;0,VLOOKUP(RESUL[[#This Row],[Dorsal]],INSC[#All],4,FALSE)," ")</f>
        <v xml:space="preserve"> </v>
      </c>
      <c r="G158" s="21" t="str">
        <f>IF(RESUL[[#This Row],[Dorsal]]&lt;&gt;0,VLOOKUP(RESUL[[#This Row],[Dorsal]],INSC[#All],5,FALSE)," ")</f>
        <v xml:space="preserve"> </v>
      </c>
      <c r="H158" s="21" t="str">
        <f>IF(RESUL[[#This Row],[Dorsal]]&lt;&gt;0,VLOOKUP(RESUL[[#This Row],[Dorsal]],INSC[#All],6,FALSE)," ")</f>
        <v xml:space="preserve"> </v>
      </c>
      <c r="I158" s="18" t="str">
        <f>IF(RESUL[[#This Row],[Dorsal]]&lt;&gt;0,VLOOKUP(RESUL[[#This Row],[Dorsal]],INSC[#All],7,FALSE)," ")</f>
        <v xml:space="preserve"> </v>
      </c>
    </row>
    <row r="159" spans="2:9" x14ac:dyDescent="0.25">
      <c r="B159" s="57">
        <v>156</v>
      </c>
      <c r="C159" s="88"/>
      <c r="D159" s="67"/>
      <c r="E159" s="18" t="str">
        <f>IF(RESUL[[#This Row],[Dorsal]]&lt;&gt;0,CONCATENATE(VLOOKUP(RESUL[[#This Row],[Dorsal]],INSC[],3,FALSE),", ",VLOOKUP(RESUL[[#This Row],[Dorsal]],INSC[],2,FALSE))," ")</f>
        <v xml:space="preserve"> </v>
      </c>
      <c r="F159" s="18" t="str">
        <f>IF(RESUL[[#This Row],[Dorsal]]&lt;&gt;0,VLOOKUP(RESUL[[#This Row],[Dorsal]],INSC[#All],4,FALSE)," ")</f>
        <v xml:space="preserve"> </v>
      </c>
      <c r="G159" s="21" t="str">
        <f>IF(RESUL[[#This Row],[Dorsal]]&lt;&gt;0,VLOOKUP(RESUL[[#This Row],[Dorsal]],INSC[#All],5,FALSE)," ")</f>
        <v xml:space="preserve"> </v>
      </c>
      <c r="H159" s="21" t="str">
        <f>IF(RESUL[[#This Row],[Dorsal]]&lt;&gt;0,VLOOKUP(RESUL[[#This Row],[Dorsal]],INSC[#All],6,FALSE)," ")</f>
        <v xml:space="preserve"> </v>
      </c>
      <c r="I159" s="18" t="str">
        <f>IF(RESUL[[#This Row],[Dorsal]]&lt;&gt;0,VLOOKUP(RESUL[[#This Row],[Dorsal]],INSC[#All],7,FALSE)," ")</f>
        <v xml:space="preserve"> </v>
      </c>
    </row>
    <row r="160" spans="2:9" x14ac:dyDescent="0.25">
      <c r="B160" s="57">
        <v>157</v>
      </c>
      <c r="C160" s="88"/>
      <c r="D160" s="67"/>
      <c r="E160" s="18" t="str">
        <f>IF(RESUL[[#This Row],[Dorsal]]&lt;&gt;0,CONCATENATE(VLOOKUP(RESUL[[#This Row],[Dorsal]],INSC[],3,FALSE),", ",VLOOKUP(RESUL[[#This Row],[Dorsal]],INSC[],2,FALSE))," ")</f>
        <v xml:space="preserve"> </v>
      </c>
      <c r="F160" s="18" t="str">
        <f>IF(RESUL[[#This Row],[Dorsal]]&lt;&gt;0,VLOOKUP(RESUL[[#This Row],[Dorsal]],INSC[#All],4,FALSE)," ")</f>
        <v xml:space="preserve"> </v>
      </c>
      <c r="G160" s="21" t="str">
        <f>IF(RESUL[[#This Row],[Dorsal]]&lt;&gt;0,VLOOKUP(RESUL[[#This Row],[Dorsal]],INSC[#All],5,FALSE)," ")</f>
        <v xml:space="preserve"> </v>
      </c>
      <c r="H160" s="21" t="str">
        <f>IF(RESUL[[#This Row],[Dorsal]]&lt;&gt;0,VLOOKUP(RESUL[[#This Row],[Dorsal]],INSC[#All],6,FALSE)," ")</f>
        <v xml:space="preserve"> </v>
      </c>
      <c r="I160" s="18" t="str">
        <f>IF(RESUL[[#This Row],[Dorsal]]&lt;&gt;0,VLOOKUP(RESUL[[#This Row],[Dorsal]],INSC[#All],7,FALSE)," ")</f>
        <v xml:space="preserve"> </v>
      </c>
    </row>
    <row r="161" spans="2:9" x14ac:dyDescent="0.25">
      <c r="B161" s="57">
        <v>158</v>
      </c>
      <c r="C161" s="88"/>
      <c r="D161" s="67"/>
      <c r="E161" s="18" t="str">
        <f>IF(RESUL[[#This Row],[Dorsal]]&lt;&gt;0,CONCATENATE(VLOOKUP(RESUL[[#This Row],[Dorsal]],INSC[],3,FALSE),", ",VLOOKUP(RESUL[[#This Row],[Dorsal]],INSC[],2,FALSE))," ")</f>
        <v xml:space="preserve"> </v>
      </c>
      <c r="F161" s="18" t="str">
        <f>IF(RESUL[[#This Row],[Dorsal]]&lt;&gt;0,VLOOKUP(RESUL[[#This Row],[Dorsal]],INSC[#All],4,FALSE)," ")</f>
        <v xml:space="preserve"> </v>
      </c>
      <c r="G161" s="21" t="str">
        <f>IF(RESUL[[#This Row],[Dorsal]]&lt;&gt;0,VLOOKUP(RESUL[[#This Row],[Dorsal]],INSC[#All],5,FALSE)," ")</f>
        <v xml:space="preserve"> </v>
      </c>
      <c r="H161" s="21" t="str">
        <f>IF(RESUL[[#This Row],[Dorsal]]&lt;&gt;0,VLOOKUP(RESUL[[#This Row],[Dorsal]],INSC[#All],6,FALSE)," ")</f>
        <v xml:space="preserve"> </v>
      </c>
      <c r="I161" s="18" t="str">
        <f>IF(RESUL[[#This Row],[Dorsal]]&lt;&gt;0,VLOOKUP(RESUL[[#This Row],[Dorsal]],INSC[#All],7,FALSE)," ")</f>
        <v xml:space="preserve"> </v>
      </c>
    </row>
    <row r="162" spans="2:9" x14ac:dyDescent="0.25">
      <c r="B162" s="57">
        <v>159</v>
      </c>
      <c r="D162" s="67"/>
      <c r="E162" s="18" t="str">
        <f>IF(RESUL[[#This Row],[Dorsal]]&lt;&gt;0,CONCATENATE(VLOOKUP(RESUL[[#This Row],[Dorsal]],INSC[],3,FALSE),", ",VLOOKUP(RESUL[[#This Row],[Dorsal]],INSC[],2,FALSE))," ")</f>
        <v xml:space="preserve"> </v>
      </c>
      <c r="F162" s="18" t="str">
        <f>IF(RESUL[[#This Row],[Dorsal]]&lt;&gt;0,VLOOKUP(RESUL[[#This Row],[Dorsal]],INSC[#All],4,FALSE)," ")</f>
        <v xml:space="preserve"> </v>
      </c>
      <c r="G162" s="21" t="str">
        <f>IF(RESUL[[#This Row],[Dorsal]]&lt;&gt;0,VLOOKUP(RESUL[[#This Row],[Dorsal]],INSC[#All],5,FALSE)," ")</f>
        <v xml:space="preserve"> </v>
      </c>
      <c r="H162" s="21" t="str">
        <f>IF(RESUL[[#This Row],[Dorsal]]&lt;&gt;0,VLOOKUP(RESUL[[#This Row],[Dorsal]],INSC[#All],6,FALSE)," ")</f>
        <v xml:space="preserve"> </v>
      </c>
      <c r="I162" s="18" t="str">
        <f>IF(RESUL[[#This Row],[Dorsal]]&lt;&gt;0,VLOOKUP(RESUL[[#This Row],[Dorsal]],INSC[#All],7,FALSE)," ")</f>
        <v xml:space="preserve"> </v>
      </c>
    </row>
    <row r="163" spans="2:9" x14ac:dyDescent="0.25">
      <c r="B163" s="57">
        <v>160</v>
      </c>
      <c r="C163" s="26"/>
      <c r="D163" s="67"/>
      <c r="E163" s="18" t="str">
        <f>IF(RESUL[[#This Row],[Dorsal]]&lt;&gt;0,CONCATENATE(VLOOKUP(RESUL[[#This Row],[Dorsal]],INSC[],3,FALSE),", ",VLOOKUP(RESUL[[#This Row],[Dorsal]],INSC[],2,FALSE))," ")</f>
        <v xml:space="preserve"> </v>
      </c>
      <c r="F163" s="18" t="str">
        <f>IF(RESUL[[#This Row],[Dorsal]]&lt;&gt;0,VLOOKUP(RESUL[[#This Row],[Dorsal]],INSC[#All],4,FALSE)," ")</f>
        <v xml:space="preserve"> </v>
      </c>
      <c r="G163" s="21" t="str">
        <f>IF(RESUL[[#This Row],[Dorsal]]&lt;&gt;0,VLOOKUP(RESUL[[#This Row],[Dorsal]],INSC[#All],5,FALSE)," ")</f>
        <v xml:space="preserve"> </v>
      </c>
      <c r="H163" s="21" t="str">
        <f>IF(RESUL[[#This Row],[Dorsal]]&lt;&gt;0,VLOOKUP(RESUL[[#This Row],[Dorsal]],INSC[#All],6,FALSE)," ")</f>
        <v xml:space="preserve"> </v>
      </c>
      <c r="I163" s="18" t="str">
        <f>IF(RESUL[[#This Row],[Dorsal]]&lt;&gt;0,VLOOKUP(RESUL[[#This Row],[Dorsal]],INSC[#All],7,FALSE)," ")</f>
        <v xml:space="preserve"> </v>
      </c>
    </row>
    <row r="164" spans="2:9" x14ac:dyDescent="0.25">
      <c r="B164" s="57">
        <v>161</v>
      </c>
      <c r="C164" s="26"/>
      <c r="D164" s="67"/>
      <c r="E164" s="18" t="str">
        <f>IF(RESUL[[#This Row],[Dorsal]]&lt;&gt;0,CONCATENATE(VLOOKUP(RESUL[[#This Row],[Dorsal]],INSC[],3,FALSE),", ",VLOOKUP(RESUL[[#This Row],[Dorsal]],INSC[],2,FALSE))," ")</f>
        <v xml:space="preserve"> </v>
      </c>
      <c r="F164" s="18" t="str">
        <f>IF(RESUL[[#This Row],[Dorsal]]&lt;&gt;0,VLOOKUP(RESUL[[#This Row],[Dorsal]],INSC[#All],4,FALSE)," ")</f>
        <v xml:space="preserve"> </v>
      </c>
      <c r="G164" s="21" t="str">
        <f>IF(RESUL[[#This Row],[Dorsal]]&lt;&gt;0,VLOOKUP(RESUL[[#This Row],[Dorsal]],INSC[#All],5,FALSE)," ")</f>
        <v xml:space="preserve"> </v>
      </c>
      <c r="H164" s="21" t="str">
        <f>IF(RESUL[[#This Row],[Dorsal]]&lt;&gt;0,VLOOKUP(RESUL[[#This Row],[Dorsal]],INSC[#All],6,FALSE)," ")</f>
        <v xml:space="preserve"> </v>
      </c>
      <c r="I164" s="18" t="str">
        <f>IF(RESUL[[#This Row],[Dorsal]]&lt;&gt;0,VLOOKUP(RESUL[[#This Row],[Dorsal]],INSC[#All],7,FALSE)," ")</f>
        <v xml:space="preserve"> </v>
      </c>
    </row>
    <row r="165" spans="2:9" x14ac:dyDescent="0.25">
      <c r="B165" s="57">
        <v>162</v>
      </c>
      <c r="C165" s="88"/>
      <c r="D165" s="67"/>
      <c r="E165" s="18" t="str">
        <f>IF(RESUL[[#This Row],[Dorsal]]&lt;&gt;0,CONCATENATE(VLOOKUP(RESUL[[#This Row],[Dorsal]],INSC[],3,FALSE),", ",VLOOKUP(RESUL[[#This Row],[Dorsal]],INSC[],2,FALSE))," ")</f>
        <v xml:space="preserve"> </v>
      </c>
      <c r="F165" s="18" t="str">
        <f>IF(RESUL[[#This Row],[Dorsal]]&lt;&gt;0,VLOOKUP(RESUL[[#This Row],[Dorsal]],INSC[#All],4,FALSE)," ")</f>
        <v xml:space="preserve"> </v>
      </c>
      <c r="G165" s="21" t="str">
        <f>IF(RESUL[[#This Row],[Dorsal]]&lt;&gt;0,VLOOKUP(RESUL[[#This Row],[Dorsal]],INSC[#All],5,FALSE)," ")</f>
        <v xml:space="preserve"> </v>
      </c>
      <c r="H165" s="21" t="str">
        <f>IF(RESUL[[#This Row],[Dorsal]]&lt;&gt;0,VLOOKUP(RESUL[[#This Row],[Dorsal]],INSC[#All],6,FALSE)," ")</f>
        <v xml:space="preserve"> </v>
      </c>
      <c r="I165" s="18" t="str">
        <f>IF(RESUL[[#This Row],[Dorsal]]&lt;&gt;0,VLOOKUP(RESUL[[#This Row],[Dorsal]],INSC[#All],7,FALSE)," ")</f>
        <v xml:space="preserve"> </v>
      </c>
    </row>
    <row r="166" spans="2:9" x14ac:dyDescent="0.25">
      <c r="B166" s="57">
        <v>163</v>
      </c>
      <c r="C166" s="88"/>
      <c r="D166" s="67"/>
      <c r="E166" s="18" t="str">
        <f>IF(RESUL[[#This Row],[Dorsal]]&lt;&gt;0,CONCATENATE(VLOOKUP(RESUL[[#This Row],[Dorsal]],INSC[],3,FALSE),", ",VLOOKUP(RESUL[[#This Row],[Dorsal]],INSC[],2,FALSE))," ")</f>
        <v xml:space="preserve"> </v>
      </c>
      <c r="F166" s="18" t="str">
        <f>IF(RESUL[[#This Row],[Dorsal]]&lt;&gt;0,VLOOKUP(RESUL[[#This Row],[Dorsal]],INSC[#All],4,FALSE)," ")</f>
        <v xml:space="preserve"> </v>
      </c>
      <c r="G166" s="21" t="str">
        <f>IF(RESUL[[#This Row],[Dorsal]]&lt;&gt;0,VLOOKUP(RESUL[[#This Row],[Dorsal]],INSC[#All],5,FALSE)," ")</f>
        <v xml:space="preserve"> </v>
      </c>
      <c r="H166" s="21" t="str">
        <f>IF(RESUL[[#This Row],[Dorsal]]&lt;&gt;0,VLOOKUP(RESUL[[#This Row],[Dorsal]],INSC[#All],6,FALSE)," ")</f>
        <v xml:space="preserve"> </v>
      </c>
      <c r="I166" s="18" t="str">
        <f>IF(RESUL[[#This Row],[Dorsal]]&lt;&gt;0,VLOOKUP(RESUL[[#This Row],[Dorsal]],INSC[#All],7,FALSE)," ")</f>
        <v xml:space="preserve"> </v>
      </c>
    </row>
    <row r="167" spans="2:9" x14ac:dyDescent="0.25">
      <c r="B167" s="57">
        <v>164</v>
      </c>
      <c r="C167" s="88"/>
      <c r="D167" s="67"/>
      <c r="E167" s="18" t="str">
        <f>IF(RESUL[[#This Row],[Dorsal]]&lt;&gt;0,CONCATENATE(VLOOKUP(RESUL[[#This Row],[Dorsal]],INSC[],3,FALSE),", ",VLOOKUP(RESUL[[#This Row],[Dorsal]],INSC[],2,FALSE))," ")</f>
        <v xml:space="preserve"> </v>
      </c>
      <c r="F167" s="18" t="str">
        <f>IF(RESUL[[#This Row],[Dorsal]]&lt;&gt;0,VLOOKUP(RESUL[[#This Row],[Dorsal]],INSC[#All],4,FALSE)," ")</f>
        <v xml:space="preserve"> </v>
      </c>
      <c r="G167" s="21" t="str">
        <f>IF(RESUL[[#This Row],[Dorsal]]&lt;&gt;0,VLOOKUP(RESUL[[#This Row],[Dorsal]],INSC[#All],5,FALSE)," ")</f>
        <v xml:space="preserve"> </v>
      </c>
      <c r="H167" s="21" t="str">
        <f>IF(RESUL[[#This Row],[Dorsal]]&lt;&gt;0,VLOOKUP(RESUL[[#This Row],[Dorsal]],INSC[#All],6,FALSE)," ")</f>
        <v xml:space="preserve"> </v>
      </c>
      <c r="I167" s="18" t="str">
        <f>IF(RESUL[[#This Row],[Dorsal]]&lt;&gt;0,VLOOKUP(RESUL[[#This Row],[Dorsal]],INSC[#All],7,FALSE)," ")</f>
        <v xml:space="preserve"> </v>
      </c>
    </row>
    <row r="168" spans="2:9" x14ac:dyDescent="0.25">
      <c r="B168" s="57">
        <v>165</v>
      </c>
      <c r="C168" s="88"/>
      <c r="D168" s="67"/>
      <c r="E168" s="18" t="str">
        <f>IF(RESUL[[#This Row],[Dorsal]]&lt;&gt;0,CONCATENATE(VLOOKUP(RESUL[[#This Row],[Dorsal]],INSC[],3,FALSE),", ",VLOOKUP(RESUL[[#This Row],[Dorsal]],INSC[],2,FALSE))," ")</f>
        <v xml:space="preserve"> </v>
      </c>
      <c r="F168" s="18" t="str">
        <f>IF(RESUL[[#This Row],[Dorsal]]&lt;&gt;0,VLOOKUP(RESUL[[#This Row],[Dorsal]],INSC[#All],4,FALSE)," ")</f>
        <v xml:space="preserve"> </v>
      </c>
      <c r="G168" s="21" t="str">
        <f>IF(RESUL[[#This Row],[Dorsal]]&lt;&gt;0,VLOOKUP(RESUL[[#This Row],[Dorsal]],INSC[#All],5,FALSE)," ")</f>
        <v xml:space="preserve"> </v>
      </c>
      <c r="H168" s="21" t="str">
        <f>IF(RESUL[[#This Row],[Dorsal]]&lt;&gt;0,VLOOKUP(RESUL[[#This Row],[Dorsal]],INSC[#All],6,FALSE)," ")</f>
        <v xml:space="preserve"> </v>
      </c>
      <c r="I168" s="18" t="str">
        <f>IF(RESUL[[#This Row],[Dorsal]]&lt;&gt;0,VLOOKUP(RESUL[[#This Row],[Dorsal]],INSC[#All],7,FALSE)," ")</f>
        <v xml:space="preserve"> </v>
      </c>
    </row>
    <row r="169" spans="2:9" x14ac:dyDescent="0.25">
      <c r="C169" s="17"/>
      <c r="D169" s="67"/>
      <c r="E169" s="18" t="str">
        <f>IF(RESUL[[#This Row],[Dorsal]]&lt;&gt;0,CONCATENATE(VLOOKUP(RESUL[[#This Row],[Dorsal]],INSC[],3,FALSE),", ",VLOOKUP(RESUL[[#This Row],[Dorsal]],INSC[],2,FALSE))," ")</f>
        <v xml:space="preserve"> </v>
      </c>
      <c r="F169" s="18" t="str">
        <f>IF(RESUL[[#This Row],[Dorsal]]&lt;&gt;0,VLOOKUP(RESUL[[#This Row],[Dorsal]],INSC[#All],4,FALSE)," ")</f>
        <v xml:space="preserve"> </v>
      </c>
      <c r="G169" s="21" t="str">
        <f>IF(RESUL[[#This Row],[Dorsal]]&lt;&gt;0,VLOOKUP(RESUL[[#This Row],[Dorsal]],INSC[#All],5,FALSE)," ")</f>
        <v xml:space="preserve"> </v>
      </c>
      <c r="H169" s="21" t="str">
        <f>IF(RESUL[[#This Row],[Dorsal]]&lt;&gt;0,VLOOKUP(RESUL[[#This Row],[Dorsal]],INSC[#All],6,FALSE)," ")</f>
        <v xml:space="preserve"> </v>
      </c>
      <c r="I169" s="18" t="str">
        <f>IF(RESUL[[#This Row],[Dorsal]]&lt;&gt;0,VLOOKUP(RESUL[[#This Row],[Dorsal]],INSC[#All],7,FALSE)," ")</f>
        <v xml:space="preserve"> </v>
      </c>
    </row>
    <row r="170" spans="2:9" x14ac:dyDescent="0.25">
      <c r="C170" s="17"/>
      <c r="D170" s="67"/>
      <c r="E170" s="18" t="str">
        <f>IF(RESUL[[#This Row],[Dorsal]]&lt;&gt;0,CONCATENATE(VLOOKUP(RESUL[[#This Row],[Dorsal]],INSC[],3,FALSE),", ",VLOOKUP(RESUL[[#This Row],[Dorsal]],INSC[],2,FALSE))," ")</f>
        <v xml:space="preserve"> </v>
      </c>
      <c r="F170" s="18" t="str">
        <f>IF(RESUL[[#This Row],[Dorsal]]&lt;&gt;0,VLOOKUP(RESUL[[#This Row],[Dorsal]],INSC[#All],4,FALSE)," ")</f>
        <v xml:space="preserve"> </v>
      </c>
      <c r="G170" s="21" t="str">
        <f>IF(RESUL[[#This Row],[Dorsal]]&lt;&gt;0,VLOOKUP(RESUL[[#This Row],[Dorsal]],INSC[#All],5,FALSE)," ")</f>
        <v xml:space="preserve"> </v>
      </c>
      <c r="H170" s="21" t="str">
        <f>IF(RESUL[[#This Row],[Dorsal]]&lt;&gt;0,VLOOKUP(RESUL[[#This Row],[Dorsal]],INSC[#All],6,FALSE)," ")</f>
        <v xml:space="preserve"> </v>
      </c>
      <c r="I170" s="18" t="str">
        <f>IF(RESUL[[#This Row],[Dorsal]]&lt;&gt;0,VLOOKUP(RESUL[[#This Row],[Dorsal]],INSC[#All],7,FALSE)," ")</f>
        <v xml:space="preserve"> </v>
      </c>
    </row>
    <row r="171" spans="2:9" x14ac:dyDescent="0.25">
      <c r="C171" s="17"/>
      <c r="D171" s="67"/>
      <c r="E171" s="18" t="str">
        <f>IF(RESUL[[#This Row],[Dorsal]]&lt;&gt;0,CONCATENATE(VLOOKUP(RESUL[[#This Row],[Dorsal]],INSC[],3,FALSE),", ",VLOOKUP(RESUL[[#This Row],[Dorsal]],INSC[],2,FALSE))," ")</f>
        <v xml:space="preserve"> </v>
      </c>
      <c r="F171" s="18" t="str">
        <f>IF(RESUL[[#This Row],[Dorsal]]&lt;&gt;0,VLOOKUP(RESUL[[#This Row],[Dorsal]],INSC[#All],4,FALSE)," ")</f>
        <v xml:space="preserve"> </v>
      </c>
      <c r="G171" s="21" t="str">
        <f>IF(RESUL[[#This Row],[Dorsal]]&lt;&gt;0,VLOOKUP(RESUL[[#This Row],[Dorsal]],INSC[#All],5,FALSE)," ")</f>
        <v xml:space="preserve"> </v>
      </c>
      <c r="H171" s="21" t="str">
        <f>IF(RESUL[[#This Row],[Dorsal]]&lt;&gt;0,VLOOKUP(RESUL[[#This Row],[Dorsal]],INSC[#All],6,FALSE)," ")</f>
        <v xml:space="preserve"> </v>
      </c>
      <c r="I171" s="18" t="str">
        <f>IF(RESUL[[#This Row],[Dorsal]]&lt;&gt;0,VLOOKUP(RESUL[[#This Row],[Dorsal]],INSC[#All],7,FALSE)," ")</f>
        <v xml:space="preserve"> </v>
      </c>
    </row>
    <row r="172" spans="2:9" x14ac:dyDescent="0.25">
      <c r="C172" s="17"/>
      <c r="D172" s="67"/>
      <c r="E172" s="18" t="str">
        <f>IF(RESUL[[#This Row],[Dorsal]]&lt;&gt;0,CONCATENATE(VLOOKUP(RESUL[[#This Row],[Dorsal]],INSC[],3,FALSE),", ",VLOOKUP(RESUL[[#This Row],[Dorsal]],INSC[],2,FALSE))," ")</f>
        <v xml:space="preserve"> </v>
      </c>
      <c r="F172" s="18" t="str">
        <f>IF(RESUL[[#This Row],[Dorsal]]&lt;&gt;0,VLOOKUP(RESUL[[#This Row],[Dorsal]],INSC[#All],4,FALSE)," ")</f>
        <v xml:space="preserve"> </v>
      </c>
      <c r="G172" s="21" t="str">
        <f>IF(RESUL[[#This Row],[Dorsal]]&lt;&gt;0,VLOOKUP(RESUL[[#This Row],[Dorsal]],INSC[#All],5,FALSE)," ")</f>
        <v xml:space="preserve"> </v>
      </c>
      <c r="H172" s="21" t="str">
        <f>IF(RESUL[[#This Row],[Dorsal]]&lt;&gt;0,VLOOKUP(RESUL[[#This Row],[Dorsal]],INSC[#All],6,FALSE)," ")</f>
        <v xml:space="preserve"> </v>
      </c>
      <c r="I172" s="18" t="str">
        <f>IF(RESUL[[#This Row],[Dorsal]]&lt;&gt;0,VLOOKUP(RESUL[[#This Row],[Dorsal]],INSC[#All],7,FALSE)," ")</f>
        <v xml:space="preserve"> </v>
      </c>
    </row>
    <row r="173" spans="2:9" x14ac:dyDescent="0.25">
      <c r="C173" s="17"/>
      <c r="D173" s="67"/>
      <c r="E173" s="18" t="str">
        <f>IF(RESUL[[#This Row],[Dorsal]]&lt;&gt;0,CONCATENATE(VLOOKUP(RESUL[[#This Row],[Dorsal]],INSC[],3,FALSE),", ",VLOOKUP(RESUL[[#This Row],[Dorsal]],INSC[],2,FALSE))," ")</f>
        <v xml:space="preserve"> </v>
      </c>
      <c r="F173" s="18" t="str">
        <f>IF(RESUL[[#This Row],[Dorsal]]&lt;&gt;0,VLOOKUP(RESUL[[#This Row],[Dorsal]],INSC[#All],4,FALSE)," ")</f>
        <v xml:space="preserve"> </v>
      </c>
      <c r="G173" s="21" t="str">
        <f>IF(RESUL[[#This Row],[Dorsal]]&lt;&gt;0,VLOOKUP(RESUL[[#This Row],[Dorsal]],INSC[#All],5,FALSE)," ")</f>
        <v xml:space="preserve"> </v>
      </c>
      <c r="H173" s="21" t="str">
        <f>IF(RESUL[[#This Row],[Dorsal]]&lt;&gt;0,VLOOKUP(RESUL[[#This Row],[Dorsal]],INSC[#All],6,FALSE)," ")</f>
        <v xml:space="preserve"> </v>
      </c>
      <c r="I173" s="18" t="str">
        <f>IF(RESUL[[#This Row],[Dorsal]]&lt;&gt;0,VLOOKUP(RESUL[[#This Row],[Dorsal]],INSC[#All],7,FALSE)," ")</f>
        <v xml:space="preserve"> </v>
      </c>
    </row>
    <row r="174" spans="2:9" x14ac:dyDescent="0.25">
      <c r="C174" s="17"/>
      <c r="D174" s="67"/>
      <c r="E174" s="18" t="str">
        <f>IF(RESUL[[#This Row],[Dorsal]]&lt;&gt;0,CONCATENATE(VLOOKUP(RESUL[[#This Row],[Dorsal]],INSC[],3,FALSE),", ",VLOOKUP(RESUL[[#This Row],[Dorsal]],INSC[],2,FALSE))," ")</f>
        <v xml:space="preserve"> </v>
      </c>
      <c r="F174" s="18" t="str">
        <f>IF(RESUL[[#This Row],[Dorsal]]&lt;&gt;0,VLOOKUP(RESUL[[#This Row],[Dorsal]],INSC[#All],4,FALSE)," ")</f>
        <v xml:space="preserve"> </v>
      </c>
      <c r="G174" s="21" t="str">
        <f>IF(RESUL[[#This Row],[Dorsal]]&lt;&gt;0,VLOOKUP(RESUL[[#This Row],[Dorsal]],INSC[#All],5,FALSE)," ")</f>
        <v xml:space="preserve"> </v>
      </c>
      <c r="H174" s="21" t="str">
        <f>IF(RESUL[[#This Row],[Dorsal]]&lt;&gt;0,VLOOKUP(RESUL[[#This Row],[Dorsal]],INSC[#All],6,FALSE)," ")</f>
        <v xml:space="preserve"> </v>
      </c>
      <c r="I174" s="18" t="str">
        <f>IF(RESUL[[#This Row],[Dorsal]]&lt;&gt;0,VLOOKUP(RESUL[[#This Row],[Dorsal]],INSC[#All],7,FALSE)," ")</f>
        <v xml:space="preserve"> </v>
      </c>
    </row>
    <row r="175" spans="2:9" x14ac:dyDescent="0.25">
      <c r="C175" s="17"/>
      <c r="D175" s="67"/>
      <c r="E175" s="18" t="str">
        <f>IF(RESUL[[#This Row],[Dorsal]]&lt;&gt;0,CONCATENATE(VLOOKUP(RESUL[[#This Row],[Dorsal]],INSC[],3,FALSE),", ",VLOOKUP(RESUL[[#This Row],[Dorsal]],INSC[],2,FALSE))," ")</f>
        <v xml:space="preserve"> </v>
      </c>
      <c r="F175" s="18" t="str">
        <f>IF(RESUL[[#This Row],[Dorsal]]&lt;&gt;0,VLOOKUP(RESUL[[#This Row],[Dorsal]],INSC[#All],4,FALSE)," ")</f>
        <v xml:space="preserve"> </v>
      </c>
      <c r="G175" s="21" t="str">
        <f>IF(RESUL[[#This Row],[Dorsal]]&lt;&gt;0,VLOOKUP(RESUL[[#This Row],[Dorsal]],INSC[#All],5,FALSE)," ")</f>
        <v xml:space="preserve"> </v>
      </c>
      <c r="H175" s="21" t="str">
        <f>IF(RESUL[[#This Row],[Dorsal]]&lt;&gt;0,VLOOKUP(RESUL[[#This Row],[Dorsal]],INSC[#All],6,FALSE)," ")</f>
        <v xml:space="preserve"> </v>
      </c>
      <c r="I175" s="18" t="str">
        <f>IF(RESUL[[#This Row],[Dorsal]]&lt;&gt;0,VLOOKUP(RESUL[[#This Row],[Dorsal]],INSC[#All],7,FALSE)," ")</f>
        <v xml:space="preserve"> </v>
      </c>
    </row>
    <row r="176" spans="2:9" x14ac:dyDescent="0.25">
      <c r="C176" s="17"/>
      <c r="D176" s="67"/>
      <c r="E176" s="18" t="str">
        <f>IF(RESUL[[#This Row],[Dorsal]]&lt;&gt;0,CONCATENATE(VLOOKUP(RESUL[[#This Row],[Dorsal]],INSC[],3,FALSE),", ",VLOOKUP(RESUL[[#This Row],[Dorsal]],INSC[],2,FALSE))," ")</f>
        <v xml:space="preserve"> </v>
      </c>
      <c r="F176" s="18" t="str">
        <f>IF(RESUL[[#This Row],[Dorsal]]&lt;&gt;0,VLOOKUP(RESUL[[#This Row],[Dorsal]],INSC[#All],4,FALSE)," ")</f>
        <v xml:space="preserve"> </v>
      </c>
      <c r="G176" s="21" t="str">
        <f>IF(RESUL[[#This Row],[Dorsal]]&lt;&gt;0,VLOOKUP(RESUL[[#This Row],[Dorsal]],INSC[#All],5,FALSE)," ")</f>
        <v xml:space="preserve"> </v>
      </c>
      <c r="H176" s="21" t="str">
        <f>IF(RESUL[[#This Row],[Dorsal]]&lt;&gt;0,VLOOKUP(RESUL[[#This Row],[Dorsal]],INSC[#All],6,FALSE)," ")</f>
        <v xml:space="preserve"> </v>
      </c>
      <c r="I176" s="18" t="str">
        <f>IF(RESUL[[#This Row],[Dorsal]]&lt;&gt;0,VLOOKUP(RESUL[[#This Row],[Dorsal]],INSC[#All],7,FALSE)," ")</f>
        <v xml:space="preserve"> </v>
      </c>
    </row>
    <row r="177" spans="3:9" x14ac:dyDescent="0.25">
      <c r="C177" s="17"/>
      <c r="D177" s="67"/>
      <c r="E177" s="18" t="str">
        <f>IF(RESUL[[#This Row],[Dorsal]]&lt;&gt;0,CONCATENATE(VLOOKUP(RESUL[[#This Row],[Dorsal]],INSC[],3,FALSE),", ",VLOOKUP(RESUL[[#This Row],[Dorsal]],INSC[],2,FALSE))," ")</f>
        <v xml:space="preserve"> </v>
      </c>
      <c r="F177" s="18" t="str">
        <f>IF(RESUL[[#This Row],[Dorsal]]&lt;&gt;0,VLOOKUP(RESUL[[#This Row],[Dorsal]],INSC[#All],4,FALSE)," ")</f>
        <v xml:space="preserve"> </v>
      </c>
      <c r="G177" s="21" t="str">
        <f>IF(RESUL[[#This Row],[Dorsal]]&lt;&gt;0,VLOOKUP(RESUL[[#This Row],[Dorsal]],INSC[#All],5,FALSE)," ")</f>
        <v xml:space="preserve"> </v>
      </c>
      <c r="H177" s="21" t="str">
        <f>IF(RESUL[[#This Row],[Dorsal]]&lt;&gt;0,VLOOKUP(RESUL[[#This Row],[Dorsal]],INSC[#All],6,FALSE)," ")</f>
        <v xml:space="preserve"> </v>
      </c>
      <c r="I177" s="18" t="str">
        <f>IF(RESUL[[#This Row],[Dorsal]]&lt;&gt;0,VLOOKUP(RESUL[[#This Row],[Dorsal]],INSC[#All],7,FALSE)," ")</f>
        <v xml:space="preserve"> </v>
      </c>
    </row>
    <row r="178" spans="3:9" x14ac:dyDescent="0.25">
      <c r="C178" s="17"/>
      <c r="D178" s="67"/>
      <c r="E178" s="18" t="str">
        <f>IF(RESUL[[#This Row],[Dorsal]]&lt;&gt;0,CONCATENATE(VLOOKUP(RESUL[[#This Row],[Dorsal]],INSC[],3,FALSE),", ",VLOOKUP(RESUL[[#This Row],[Dorsal]],INSC[],2,FALSE))," ")</f>
        <v xml:space="preserve"> </v>
      </c>
      <c r="F178" s="18" t="str">
        <f>IF(RESUL[[#This Row],[Dorsal]]&lt;&gt;0,VLOOKUP(RESUL[[#This Row],[Dorsal]],INSC[#All],4,FALSE)," ")</f>
        <v xml:space="preserve"> </v>
      </c>
      <c r="G178" s="21" t="str">
        <f>IF(RESUL[[#This Row],[Dorsal]]&lt;&gt;0,VLOOKUP(RESUL[[#This Row],[Dorsal]],INSC[#All],5,FALSE)," ")</f>
        <v xml:space="preserve"> </v>
      </c>
      <c r="H178" s="21" t="str">
        <f>IF(RESUL[[#This Row],[Dorsal]]&lt;&gt;0,VLOOKUP(RESUL[[#This Row],[Dorsal]],INSC[#All],6,FALSE)," ")</f>
        <v xml:space="preserve"> </v>
      </c>
      <c r="I178" s="18" t="str">
        <f>IF(RESUL[[#This Row],[Dorsal]]&lt;&gt;0,VLOOKUP(RESUL[[#This Row],[Dorsal]],INSC[#All],7,FALSE)," ")</f>
        <v xml:space="preserve"> </v>
      </c>
    </row>
    <row r="179" spans="3:9" x14ac:dyDescent="0.25">
      <c r="C179" s="17"/>
      <c r="D179" s="67"/>
      <c r="E179" s="18" t="str">
        <f>IF(RESUL[[#This Row],[Dorsal]]&lt;&gt;0,CONCATENATE(VLOOKUP(RESUL[[#This Row],[Dorsal]],INSC[],3,FALSE),", ",VLOOKUP(RESUL[[#This Row],[Dorsal]],INSC[],2,FALSE))," ")</f>
        <v xml:space="preserve"> </v>
      </c>
      <c r="F179" s="18" t="str">
        <f>IF(RESUL[[#This Row],[Dorsal]]&lt;&gt;0,VLOOKUP(RESUL[[#This Row],[Dorsal]],INSC[#All],4,FALSE)," ")</f>
        <v xml:space="preserve"> </v>
      </c>
      <c r="G179" s="21" t="str">
        <f>IF(RESUL[[#This Row],[Dorsal]]&lt;&gt;0,VLOOKUP(RESUL[[#This Row],[Dorsal]],INSC[#All],5,FALSE)," ")</f>
        <v xml:space="preserve"> </v>
      </c>
      <c r="H179" s="21" t="str">
        <f>IF(RESUL[[#This Row],[Dorsal]]&lt;&gt;0,VLOOKUP(RESUL[[#This Row],[Dorsal]],INSC[#All],6,FALSE)," ")</f>
        <v xml:space="preserve"> </v>
      </c>
      <c r="I179" s="18" t="str">
        <f>IF(RESUL[[#This Row],[Dorsal]]&lt;&gt;0,VLOOKUP(RESUL[[#This Row],[Dorsal]],INSC[#All],7,FALSE)," ")</f>
        <v xml:space="preserve"> </v>
      </c>
    </row>
    <row r="180" spans="3:9" x14ac:dyDescent="0.25">
      <c r="C180" s="17"/>
      <c r="D180" s="67"/>
      <c r="E180" s="18" t="str">
        <f>IF(RESUL[[#This Row],[Dorsal]]&lt;&gt;0,CONCATENATE(VLOOKUP(RESUL[[#This Row],[Dorsal]],INSC[],3,FALSE),", ",VLOOKUP(RESUL[[#This Row],[Dorsal]],INSC[],2,FALSE))," ")</f>
        <v xml:space="preserve"> </v>
      </c>
      <c r="F180" s="18" t="str">
        <f>IF(RESUL[[#This Row],[Dorsal]]&lt;&gt;0,VLOOKUP(RESUL[[#This Row],[Dorsal]],INSC[#All],4,FALSE)," ")</f>
        <v xml:space="preserve"> </v>
      </c>
      <c r="G180" s="21" t="str">
        <f>IF(RESUL[[#This Row],[Dorsal]]&lt;&gt;0,VLOOKUP(RESUL[[#This Row],[Dorsal]],INSC[#All],5,FALSE)," ")</f>
        <v xml:space="preserve"> </v>
      </c>
      <c r="H180" s="21" t="str">
        <f>IF(RESUL[[#This Row],[Dorsal]]&lt;&gt;0,VLOOKUP(RESUL[[#This Row],[Dorsal]],INSC[#All],6,FALSE)," ")</f>
        <v xml:space="preserve"> </v>
      </c>
      <c r="I180" s="18" t="str">
        <f>IF(RESUL[[#This Row],[Dorsal]]&lt;&gt;0,VLOOKUP(RESUL[[#This Row],[Dorsal]],INSC[#All],7,FALSE)," ")</f>
        <v xml:space="preserve"> </v>
      </c>
    </row>
    <row r="181" spans="3:9" x14ac:dyDescent="0.25">
      <c r="C181" s="17"/>
      <c r="D181" s="67"/>
      <c r="E181" s="18" t="str">
        <f>IF(RESUL[[#This Row],[Dorsal]]&lt;&gt;0,CONCATENATE(VLOOKUP(RESUL[[#This Row],[Dorsal]],INSC[],3,FALSE),", ",VLOOKUP(RESUL[[#This Row],[Dorsal]],INSC[],2,FALSE))," ")</f>
        <v xml:space="preserve"> </v>
      </c>
      <c r="F181" s="18" t="str">
        <f>IF(RESUL[[#This Row],[Dorsal]]&lt;&gt;0,VLOOKUP(RESUL[[#This Row],[Dorsal]],INSC[#All],4,FALSE)," ")</f>
        <v xml:space="preserve"> </v>
      </c>
      <c r="G181" s="21" t="str">
        <f>IF(RESUL[[#This Row],[Dorsal]]&lt;&gt;0,VLOOKUP(RESUL[[#This Row],[Dorsal]],INSC[#All],5,FALSE)," ")</f>
        <v xml:space="preserve"> </v>
      </c>
      <c r="H181" s="21" t="str">
        <f>IF(RESUL[[#This Row],[Dorsal]]&lt;&gt;0,VLOOKUP(RESUL[[#This Row],[Dorsal]],INSC[#All],6,FALSE)," ")</f>
        <v xml:space="preserve"> </v>
      </c>
      <c r="I181" s="18" t="str">
        <f>IF(RESUL[[#This Row],[Dorsal]]&lt;&gt;0,VLOOKUP(RESUL[[#This Row],[Dorsal]],INSC[#All],7,FALSE)," ")</f>
        <v xml:space="preserve"> </v>
      </c>
    </row>
    <row r="182" spans="3:9" x14ac:dyDescent="0.25">
      <c r="C182" s="17"/>
      <c r="D182" s="67"/>
      <c r="E182" s="18" t="str">
        <f>IF(RESUL[[#This Row],[Dorsal]]&lt;&gt;0,CONCATENATE(VLOOKUP(RESUL[[#This Row],[Dorsal]],INSC[],3,FALSE),", ",VLOOKUP(RESUL[[#This Row],[Dorsal]],INSC[],2,FALSE))," ")</f>
        <v xml:space="preserve"> </v>
      </c>
      <c r="F182" s="18" t="str">
        <f>IF(RESUL[[#This Row],[Dorsal]]&lt;&gt;0,VLOOKUP(RESUL[[#This Row],[Dorsal]],INSC[#All],4,FALSE)," ")</f>
        <v xml:space="preserve"> </v>
      </c>
      <c r="G182" s="21" t="str">
        <f>IF(RESUL[[#This Row],[Dorsal]]&lt;&gt;0,VLOOKUP(RESUL[[#This Row],[Dorsal]],INSC[#All],5,FALSE)," ")</f>
        <v xml:space="preserve"> </v>
      </c>
      <c r="H182" s="21" t="str">
        <f>IF(RESUL[[#This Row],[Dorsal]]&lt;&gt;0,VLOOKUP(RESUL[[#This Row],[Dorsal]],INSC[#All],6,FALSE)," ")</f>
        <v xml:space="preserve"> </v>
      </c>
      <c r="I182" s="18" t="str">
        <f>IF(RESUL[[#This Row],[Dorsal]]&lt;&gt;0,VLOOKUP(RESUL[[#This Row],[Dorsal]],INSC[#All],7,FALSE)," ")</f>
        <v xml:space="preserve"> </v>
      </c>
    </row>
    <row r="183" spans="3:9" x14ac:dyDescent="0.25">
      <c r="C183" s="17"/>
      <c r="D183" s="67"/>
      <c r="E183" s="18" t="str">
        <f>IF(RESUL[[#This Row],[Dorsal]]&lt;&gt;0,CONCATENATE(VLOOKUP(RESUL[[#This Row],[Dorsal]],INSC[],3,FALSE),", ",VLOOKUP(RESUL[[#This Row],[Dorsal]],INSC[],2,FALSE))," ")</f>
        <v xml:space="preserve"> </v>
      </c>
      <c r="F183" s="18" t="str">
        <f>IF(RESUL[[#This Row],[Dorsal]]&lt;&gt;0,VLOOKUP(RESUL[[#This Row],[Dorsal]],INSC[#All],4,FALSE)," ")</f>
        <v xml:space="preserve"> </v>
      </c>
      <c r="G183" s="21" t="str">
        <f>IF(RESUL[[#This Row],[Dorsal]]&lt;&gt;0,VLOOKUP(RESUL[[#This Row],[Dorsal]],INSC[#All],5,FALSE)," ")</f>
        <v xml:space="preserve"> </v>
      </c>
      <c r="H183" s="21" t="str">
        <f>IF(RESUL[[#This Row],[Dorsal]]&lt;&gt;0,VLOOKUP(RESUL[[#This Row],[Dorsal]],INSC[#All],6,FALSE)," ")</f>
        <v xml:space="preserve"> </v>
      </c>
      <c r="I183" s="18" t="str">
        <f>IF(RESUL[[#This Row],[Dorsal]]&lt;&gt;0,VLOOKUP(RESUL[[#This Row],[Dorsal]],INSC[#All],7,FALSE)," ")</f>
        <v xml:space="preserve"> </v>
      </c>
    </row>
    <row r="184" spans="3:9" x14ac:dyDescent="0.25">
      <c r="C184" s="17"/>
      <c r="D184" s="67"/>
      <c r="E184" s="18" t="str">
        <f>IF(RESUL[[#This Row],[Dorsal]]&lt;&gt;0,CONCATENATE(VLOOKUP(RESUL[[#This Row],[Dorsal]],INSC[],3,FALSE),", ",VLOOKUP(RESUL[[#This Row],[Dorsal]],INSC[],2,FALSE))," ")</f>
        <v xml:space="preserve"> </v>
      </c>
      <c r="F184" s="18" t="str">
        <f>IF(RESUL[[#This Row],[Dorsal]]&lt;&gt;0,VLOOKUP(RESUL[[#This Row],[Dorsal]],INSC[#All],4,FALSE)," ")</f>
        <v xml:space="preserve"> </v>
      </c>
      <c r="G184" s="21" t="str">
        <f>IF(RESUL[[#This Row],[Dorsal]]&lt;&gt;0,VLOOKUP(RESUL[[#This Row],[Dorsal]],INSC[#All],5,FALSE)," ")</f>
        <v xml:space="preserve"> </v>
      </c>
      <c r="H184" s="21" t="str">
        <f>IF(RESUL[[#This Row],[Dorsal]]&lt;&gt;0,VLOOKUP(RESUL[[#This Row],[Dorsal]],INSC[#All],6,FALSE)," ")</f>
        <v xml:space="preserve"> </v>
      </c>
      <c r="I184" s="18" t="str">
        <f>IF(RESUL[[#This Row],[Dorsal]]&lt;&gt;0,VLOOKUP(RESUL[[#This Row],[Dorsal]],INSC[#All],7,FALSE)," ")</f>
        <v xml:space="preserve"> </v>
      </c>
    </row>
    <row r="185" spans="3:9" x14ac:dyDescent="0.25">
      <c r="C185" s="17"/>
      <c r="D185" s="67"/>
      <c r="E185" s="18" t="str">
        <f>IF(RESUL[[#This Row],[Dorsal]]&lt;&gt;0,CONCATENATE(VLOOKUP(RESUL[[#This Row],[Dorsal]],INSC[],3,FALSE),", ",VLOOKUP(RESUL[[#This Row],[Dorsal]],INSC[],2,FALSE))," ")</f>
        <v xml:space="preserve"> </v>
      </c>
      <c r="F185" s="18" t="str">
        <f>IF(RESUL[[#This Row],[Dorsal]]&lt;&gt;0,VLOOKUP(RESUL[[#This Row],[Dorsal]],INSC[#All],4,FALSE)," ")</f>
        <v xml:space="preserve"> </v>
      </c>
      <c r="G185" s="21" t="str">
        <f>IF(RESUL[[#This Row],[Dorsal]]&lt;&gt;0,VLOOKUP(RESUL[[#This Row],[Dorsal]],INSC[#All],5,FALSE)," ")</f>
        <v xml:space="preserve"> </v>
      </c>
      <c r="H185" s="21" t="str">
        <f>IF(RESUL[[#This Row],[Dorsal]]&lt;&gt;0,VLOOKUP(RESUL[[#This Row],[Dorsal]],INSC[#All],6,FALSE)," ")</f>
        <v xml:space="preserve"> </v>
      </c>
      <c r="I185" s="18" t="str">
        <f>IF(RESUL[[#This Row],[Dorsal]]&lt;&gt;0,VLOOKUP(RESUL[[#This Row],[Dorsal]],INSC[#All],7,FALSE)," ")</f>
        <v xml:space="preserve"> </v>
      </c>
    </row>
    <row r="186" spans="3:9" x14ac:dyDescent="0.25">
      <c r="C186" s="17"/>
      <c r="D186" s="67"/>
      <c r="E186" s="18" t="str">
        <f>IF(RESUL[[#This Row],[Dorsal]]&lt;&gt;0,CONCATENATE(VLOOKUP(RESUL[[#This Row],[Dorsal]],INSC[],3,FALSE),", ",VLOOKUP(RESUL[[#This Row],[Dorsal]],INSC[],2,FALSE))," ")</f>
        <v xml:space="preserve"> </v>
      </c>
      <c r="F186" s="18" t="str">
        <f>IF(RESUL[[#This Row],[Dorsal]]&lt;&gt;0,VLOOKUP(RESUL[[#This Row],[Dorsal]],INSC[#All],4,FALSE)," ")</f>
        <v xml:space="preserve"> </v>
      </c>
      <c r="G186" s="21" t="str">
        <f>IF(RESUL[[#This Row],[Dorsal]]&lt;&gt;0,VLOOKUP(RESUL[[#This Row],[Dorsal]],INSC[#All],5,FALSE)," ")</f>
        <v xml:space="preserve"> </v>
      </c>
      <c r="H186" s="21" t="str">
        <f>IF(RESUL[[#This Row],[Dorsal]]&lt;&gt;0,VLOOKUP(RESUL[[#This Row],[Dorsal]],INSC[#All],6,FALSE)," ")</f>
        <v xml:space="preserve"> </v>
      </c>
      <c r="I186" s="18" t="str">
        <f>IF(RESUL[[#This Row],[Dorsal]]&lt;&gt;0,VLOOKUP(RESUL[[#This Row],[Dorsal]],INSC[#All],7,FALSE)," ")</f>
        <v xml:space="preserve"> </v>
      </c>
    </row>
    <row r="187" spans="3:9" x14ac:dyDescent="0.25">
      <c r="C187" s="17"/>
      <c r="D187" s="67"/>
      <c r="E187" s="18" t="str">
        <f>IF(RESUL[[#This Row],[Dorsal]]&lt;&gt;0,CONCATENATE(VLOOKUP(RESUL[[#This Row],[Dorsal]],INSC[],3,FALSE),", ",VLOOKUP(RESUL[[#This Row],[Dorsal]],INSC[],2,FALSE))," ")</f>
        <v xml:space="preserve"> </v>
      </c>
      <c r="F187" s="18" t="str">
        <f>IF(RESUL[[#This Row],[Dorsal]]&lt;&gt;0,VLOOKUP(RESUL[[#This Row],[Dorsal]],INSC[#All],4,FALSE)," ")</f>
        <v xml:space="preserve"> </v>
      </c>
      <c r="G187" s="21" t="str">
        <f>IF(RESUL[[#This Row],[Dorsal]]&lt;&gt;0,VLOOKUP(RESUL[[#This Row],[Dorsal]],INSC[#All],5,FALSE)," ")</f>
        <v xml:space="preserve"> </v>
      </c>
      <c r="H187" s="21" t="str">
        <f>IF(RESUL[[#This Row],[Dorsal]]&lt;&gt;0,VLOOKUP(RESUL[[#This Row],[Dorsal]],INSC[#All],6,FALSE)," ")</f>
        <v xml:space="preserve"> </v>
      </c>
      <c r="I187" s="18" t="str">
        <f>IF(RESUL[[#This Row],[Dorsal]]&lt;&gt;0,VLOOKUP(RESUL[[#This Row],[Dorsal]],INSC[#All],7,FALSE)," ")</f>
        <v xml:space="preserve"> </v>
      </c>
    </row>
    <row r="188" spans="3:9" x14ac:dyDescent="0.25">
      <c r="C188" s="17"/>
      <c r="D188" s="67"/>
      <c r="E188" s="18" t="str">
        <f>IF(RESUL[[#This Row],[Dorsal]]&lt;&gt;0,CONCATENATE(VLOOKUP(RESUL[[#This Row],[Dorsal]],INSC[],3,FALSE),", ",VLOOKUP(RESUL[[#This Row],[Dorsal]],INSC[],2,FALSE))," ")</f>
        <v xml:space="preserve"> </v>
      </c>
      <c r="F188" s="18" t="str">
        <f>IF(RESUL[[#This Row],[Dorsal]]&lt;&gt;0,VLOOKUP(RESUL[[#This Row],[Dorsal]],INSC[#All],4,FALSE)," ")</f>
        <v xml:space="preserve"> </v>
      </c>
      <c r="G188" s="21" t="str">
        <f>IF(RESUL[[#This Row],[Dorsal]]&lt;&gt;0,VLOOKUP(RESUL[[#This Row],[Dorsal]],INSC[#All],5,FALSE)," ")</f>
        <v xml:space="preserve"> </v>
      </c>
      <c r="H188" s="21" t="str">
        <f>IF(RESUL[[#This Row],[Dorsal]]&lt;&gt;0,VLOOKUP(RESUL[[#This Row],[Dorsal]],INSC[#All],6,FALSE)," ")</f>
        <v xml:space="preserve"> </v>
      </c>
      <c r="I188" s="18" t="str">
        <f>IF(RESUL[[#This Row],[Dorsal]]&lt;&gt;0,VLOOKUP(RESUL[[#This Row],[Dorsal]],INSC[#All],7,FALSE)," ")</f>
        <v xml:space="preserve"> </v>
      </c>
    </row>
    <row r="189" spans="3:9" x14ac:dyDescent="0.25">
      <c r="C189" s="17"/>
      <c r="D189" s="67"/>
      <c r="E189" s="18" t="str">
        <f>IF(RESUL[[#This Row],[Dorsal]]&lt;&gt;0,CONCATENATE(VLOOKUP(RESUL[[#This Row],[Dorsal]],INSC[],3,FALSE),", ",VLOOKUP(RESUL[[#This Row],[Dorsal]],INSC[],2,FALSE))," ")</f>
        <v xml:space="preserve"> </v>
      </c>
      <c r="F189" s="18" t="str">
        <f>IF(RESUL[[#This Row],[Dorsal]]&lt;&gt;0,VLOOKUP(RESUL[[#This Row],[Dorsal]],INSC[#All],4,FALSE)," ")</f>
        <v xml:space="preserve"> </v>
      </c>
      <c r="G189" s="21" t="str">
        <f>IF(RESUL[[#This Row],[Dorsal]]&lt;&gt;0,VLOOKUP(RESUL[[#This Row],[Dorsal]],INSC[#All],5,FALSE)," ")</f>
        <v xml:space="preserve"> </v>
      </c>
      <c r="H189" s="21" t="str">
        <f>IF(RESUL[[#This Row],[Dorsal]]&lt;&gt;0,VLOOKUP(RESUL[[#This Row],[Dorsal]],INSC[#All],6,FALSE)," ")</f>
        <v xml:space="preserve"> </v>
      </c>
      <c r="I189" s="18" t="str">
        <f>IF(RESUL[[#This Row],[Dorsal]]&lt;&gt;0,VLOOKUP(RESUL[[#This Row],[Dorsal]],INSC[#All],7,FALSE)," ")</f>
        <v xml:space="preserve"> </v>
      </c>
    </row>
    <row r="190" spans="3:9" x14ac:dyDescent="0.25">
      <c r="C190" s="17"/>
      <c r="D190" s="67"/>
      <c r="E190" s="18" t="str">
        <f>IF(RESUL[[#This Row],[Dorsal]]&lt;&gt;0,CONCATENATE(VLOOKUP(RESUL[[#This Row],[Dorsal]],INSC[],3,FALSE),", ",VLOOKUP(RESUL[[#This Row],[Dorsal]],INSC[],2,FALSE))," ")</f>
        <v xml:space="preserve"> </v>
      </c>
      <c r="F190" s="18" t="str">
        <f>IF(RESUL[[#This Row],[Dorsal]]&lt;&gt;0,VLOOKUP(RESUL[[#This Row],[Dorsal]],INSC[#All],4,FALSE)," ")</f>
        <v xml:space="preserve"> </v>
      </c>
      <c r="G190" s="21" t="str">
        <f>IF(RESUL[[#This Row],[Dorsal]]&lt;&gt;0,VLOOKUP(RESUL[[#This Row],[Dorsal]],INSC[#All],5,FALSE)," ")</f>
        <v xml:space="preserve"> </v>
      </c>
      <c r="H190" s="21" t="str">
        <f>IF(RESUL[[#This Row],[Dorsal]]&lt;&gt;0,VLOOKUP(RESUL[[#This Row],[Dorsal]],INSC[#All],6,FALSE)," ")</f>
        <v xml:space="preserve"> </v>
      </c>
      <c r="I190" s="18" t="str">
        <f>IF(RESUL[[#This Row],[Dorsal]]&lt;&gt;0,VLOOKUP(RESUL[[#This Row],[Dorsal]],INSC[#All],7,FALSE)," ")</f>
        <v xml:space="preserve"> </v>
      </c>
    </row>
    <row r="191" spans="3:9" x14ac:dyDescent="0.25">
      <c r="C191" s="17"/>
      <c r="D191" s="67"/>
      <c r="E191" s="18" t="str">
        <f>IF(RESUL[[#This Row],[Dorsal]]&lt;&gt;0,CONCATENATE(VLOOKUP(RESUL[[#This Row],[Dorsal]],INSC[],3,FALSE),", ",VLOOKUP(RESUL[[#This Row],[Dorsal]],INSC[],2,FALSE))," ")</f>
        <v xml:space="preserve"> </v>
      </c>
      <c r="F191" s="18" t="str">
        <f>IF(RESUL[[#This Row],[Dorsal]]&lt;&gt;0,VLOOKUP(RESUL[[#This Row],[Dorsal]],INSC[#All],4,FALSE)," ")</f>
        <v xml:space="preserve"> </v>
      </c>
      <c r="G191" s="21" t="str">
        <f>IF(RESUL[[#This Row],[Dorsal]]&lt;&gt;0,VLOOKUP(RESUL[[#This Row],[Dorsal]],INSC[#All],5,FALSE)," ")</f>
        <v xml:space="preserve"> </v>
      </c>
      <c r="H191" s="21" t="str">
        <f>IF(RESUL[[#This Row],[Dorsal]]&lt;&gt;0,VLOOKUP(RESUL[[#This Row],[Dorsal]],INSC[#All],6,FALSE)," ")</f>
        <v xml:space="preserve"> </v>
      </c>
      <c r="I191" s="18" t="str">
        <f>IF(RESUL[[#This Row],[Dorsal]]&lt;&gt;0,VLOOKUP(RESUL[[#This Row],[Dorsal]],INSC[#All],7,FALSE)," ")</f>
        <v xml:space="preserve"> </v>
      </c>
    </row>
    <row r="192" spans="3:9" x14ac:dyDescent="0.25">
      <c r="C192" s="17"/>
      <c r="D192" s="67"/>
      <c r="E192" s="18" t="str">
        <f>IF(RESUL[[#This Row],[Dorsal]]&lt;&gt;0,CONCATENATE(VLOOKUP(RESUL[[#This Row],[Dorsal]],INSC[],3,FALSE),", ",VLOOKUP(RESUL[[#This Row],[Dorsal]],INSC[],2,FALSE))," ")</f>
        <v xml:space="preserve"> </v>
      </c>
      <c r="F192" s="18" t="str">
        <f>IF(RESUL[[#This Row],[Dorsal]]&lt;&gt;0,VLOOKUP(RESUL[[#This Row],[Dorsal]],INSC[#All],4,FALSE)," ")</f>
        <v xml:space="preserve"> </v>
      </c>
      <c r="G192" s="21" t="str">
        <f>IF(RESUL[[#This Row],[Dorsal]]&lt;&gt;0,VLOOKUP(RESUL[[#This Row],[Dorsal]],INSC[#All],5,FALSE)," ")</f>
        <v xml:space="preserve"> </v>
      </c>
      <c r="H192" s="21" t="str">
        <f>IF(RESUL[[#This Row],[Dorsal]]&lt;&gt;0,VLOOKUP(RESUL[[#This Row],[Dorsal]],INSC[#All],6,FALSE)," ")</f>
        <v xml:space="preserve"> </v>
      </c>
      <c r="I192" s="18" t="str">
        <f>IF(RESUL[[#This Row],[Dorsal]]&lt;&gt;0,VLOOKUP(RESUL[[#This Row],[Dorsal]],INSC[#All],7,FALSE)," ")</f>
        <v xml:space="preserve"> </v>
      </c>
    </row>
    <row r="193" spans="3:9" x14ac:dyDescent="0.25">
      <c r="C193" s="17"/>
      <c r="D193" s="67"/>
      <c r="E193" s="18" t="str">
        <f>IF(RESUL[[#This Row],[Dorsal]]&lt;&gt;0,CONCATENATE(VLOOKUP(RESUL[[#This Row],[Dorsal]],INSC[],3,FALSE),", ",VLOOKUP(RESUL[[#This Row],[Dorsal]],INSC[],2,FALSE))," ")</f>
        <v xml:space="preserve"> </v>
      </c>
      <c r="F193" s="18" t="str">
        <f>IF(RESUL[[#This Row],[Dorsal]]&lt;&gt;0,VLOOKUP(RESUL[[#This Row],[Dorsal]],INSC[#All],4,FALSE)," ")</f>
        <v xml:space="preserve"> </v>
      </c>
      <c r="G193" s="21" t="str">
        <f>IF(RESUL[[#This Row],[Dorsal]]&lt;&gt;0,VLOOKUP(RESUL[[#This Row],[Dorsal]],INSC[#All],5,FALSE)," ")</f>
        <v xml:space="preserve"> </v>
      </c>
      <c r="H193" s="21" t="str">
        <f>IF(RESUL[[#This Row],[Dorsal]]&lt;&gt;0,VLOOKUP(RESUL[[#This Row],[Dorsal]],INSC[#All],6,FALSE)," ")</f>
        <v xml:space="preserve"> </v>
      </c>
      <c r="I193" s="18" t="str">
        <f>IF(RESUL[[#This Row],[Dorsal]]&lt;&gt;0,VLOOKUP(RESUL[[#This Row],[Dorsal]],INSC[#All],7,FALSE)," ")</f>
        <v xml:space="preserve"> </v>
      </c>
    </row>
    <row r="194" spans="3:9" x14ac:dyDescent="0.25">
      <c r="C194" s="17"/>
      <c r="D194" s="67"/>
      <c r="E194" s="18" t="str">
        <f>IF(RESUL[[#This Row],[Dorsal]]&lt;&gt;0,CONCATENATE(VLOOKUP(RESUL[[#This Row],[Dorsal]],INSC[],3,FALSE),", ",VLOOKUP(RESUL[[#This Row],[Dorsal]],INSC[],2,FALSE))," ")</f>
        <v xml:space="preserve"> </v>
      </c>
      <c r="F194" s="18" t="str">
        <f>IF(RESUL[[#This Row],[Dorsal]]&lt;&gt;0,VLOOKUP(RESUL[[#This Row],[Dorsal]],INSC[#All],4,FALSE)," ")</f>
        <v xml:space="preserve"> </v>
      </c>
      <c r="G194" s="21" t="str">
        <f>IF(RESUL[[#This Row],[Dorsal]]&lt;&gt;0,VLOOKUP(RESUL[[#This Row],[Dorsal]],INSC[#All],5,FALSE)," ")</f>
        <v xml:space="preserve"> </v>
      </c>
      <c r="H194" s="21" t="str">
        <f>IF(RESUL[[#This Row],[Dorsal]]&lt;&gt;0,VLOOKUP(RESUL[[#This Row],[Dorsal]],INSC[#All],6,FALSE)," ")</f>
        <v xml:space="preserve"> </v>
      </c>
      <c r="I194" s="18" t="str">
        <f>IF(RESUL[[#This Row],[Dorsal]]&lt;&gt;0,VLOOKUP(RESUL[[#This Row],[Dorsal]],INSC[#All],7,FALSE)," ")</f>
        <v xml:space="preserve"> </v>
      </c>
    </row>
    <row r="195" spans="3:9" x14ac:dyDescent="0.25">
      <c r="C195" s="17"/>
      <c r="D195" s="67"/>
      <c r="E195" s="18" t="str">
        <f>IF(RESUL[[#This Row],[Dorsal]]&lt;&gt;0,CONCATENATE(VLOOKUP(RESUL[[#This Row],[Dorsal]],INSC[],3,FALSE),", ",VLOOKUP(RESUL[[#This Row],[Dorsal]],INSC[],2,FALSE))," ")</f>
        <v xml:space="preserve"> </v>
      </c>
      <c r="F195" s="18" t="str">
        <f>IF(RESUL[[#This Row],[Dorsal]]&lt;&gt;0,VLOOKUP(RESUL[[#This Row],[Dorsal]],INSC[#All],4,FALSE)," ")</f>
        <v xml:space="preserve"> </v>
      </c>
      <c r="G195" s="21" t="str">
        <f>IF(RESUL[[#This Row],[Dorsal]]&lt;&gt;0,VLOOKUP(RESUL[[#This Row],[Dorsal]],INSC[#All],5,FALSE)," ")</f>
        <v xml:space="preserve"> </v>
      </c>
      <c r="H195" s="21" t="str">
        <f>IF(RESUL[[#This Row],[Dorsal]]&lt;&gt;0,VLOOKUP(RESUL[[#This Row],[Dorsal]],INSC[#All],6,FALSE)," ")</f>
        <v xml:space="preserve"> </v>
      </c>
      <c r="I195" s="18" t="str">
        <f>IF(RESUL[[#This Row],[Dorsal]]&lt;&gt;0,VLOOKUP(RESUL[[#This Row],[Dorsal]],INSC[#All],7,FALSE)," ")</f>
        <v xml:space="preserve"> </v>
      </c>
    </row>
    <row r="196" spans="3:9" x14ac:dyDescent="0.25">
      <c r="C196" s="17"/>
      <c r="D196" s="67"/>
      <c r="E196" s="18" t="str">
        <f>IF(RESUL[[#This Row],[Dorsal]]&lt;&gt;0,CONCATENATE(VLOOKUP(RESUL[[#This Row],[Dorsal]],INSC[],3,FALSE),", ",VLOOKUP(RESUL[[#This Row],[Dorsal]],INSC[],2,FALSE))," ")</f>
        <v xml:space="preserve"> </v>
      </c>
      <c r="F196" s="18" t="str">
        <f>IF(RESUL[[#This Row],[Dorsal]]&lt;&gt;0,VLOOKUP(RESUL[[#This Row],[Dorsal]],INSC[#All],4,FALSE)," ")</f>
        <v xml:space="preserve"> </v>
      </c>
      <c r="G196" s="21" t="str">
        <f>IF(RESUL[[#This Row],[Dorsal]]&lt;&gt;0,VLOOKUP(RESUL[[#This Row],[Dorsal]],INSC[#All],5,FALSE)," ")</f>
        <v xml:space="preserve"> </v>
      </c>
      <c r="H196" s="21" t="str">
        <f>IF(RESUL[[#This Row],[Dorsal]]&lt;&gt;0,VLOOKUP(RESUL[[#This Row],[Dorsal]],INSC[#All],6,FALSE)," ")</f>
        <v xml:space="preserve"> </v>
      </c>
      <c r="I196" s="18" t="str">
        <f>IF(RESUL[[#This Row],[Dorsal]]&lt;&gt;0,VLOOKUP(RESUL[[#This Row],[Dorsal]],INSC[#All],7,FALSE)," ")</f>
        <v xml:space="preserve"> </v>
      </c>
    </row>
    <row r="197" spans="3:9" x14ac:dyDescent="0.25">
      <c r="C197" s="17"/>
      <c r="D197" s="67"/>
      <c r="E197" s="18" t="str">
        <f>IF(RESUL[[#This Row],[Dorsal]]&lt;&gt;0,CONCATENATE(VLOOKUP(RESUL[[#This Row],[Dorsal]],INSC[],3,FALSE),", ",VLOOKUP(RESUL[[#This Row],[Dorsal]],INSC[],2,FALSE))," ")</f>
        <v xml:space="preserve"> </v>
      </c>
      <c r="F197" s="18" t="str">
        <f>IF(RESUL[[#This Row],[Dorsal]]&lt;&gt;0,VLOOKUP(RESUL[[#This Row],[Dorsal]],INSC[#All],4,FALSE)," ")</f>
        <v xml:space="preserve"> </v>
      </c>
      <c r="G197" s="21" t="str">
        <f>IF(RESUL[[#This Row],[Dorsal]]&lt;&gt;0,VLOOKUP(RESUL[[#This Row],[Dorsal]],INSC[#All],5,FALSE)," ")</f>
        <v xml:space="preserve"> </v>
      </c>
      <c r="H197" s="21" t="str">
        <f>IF(RESUL[[#This Row],[Dorsal]]&lt;&gt;0,VLOOKUP(RESUL[[#This Row],[Dorsal]],INSC[#All],6,FALSE)," ")</f>
        <v xml:space="preserve"> </v>
      </c>
      <c r="I197" s="18" t="str">
        <f>IF(RESUL[[#This Row],[Dorsal]]&lt;&gt;0,VLOOKUP(RESUL[[#This Row],[Dorsal]],INSC[#All],7,FALSE)," ")</f>
        <v xml:space="preserve"> </v>
      </c>
    </row>
    <row r="198" spans="3:9" x14ac:dyDescent="0.25">
      <c r="C198" s="17"/>
      <c r="D198" s="67"/>
      <c r="E198" s="18" t="str">
        <f>IF(RESUL[[#This Row],[Dorsal]]&lt;&gt;0,CONCATENATE(VLOOKUP(RESUL[[#This Row],[Dorsal]],INSC[],3,FALSE),", ",VLOOKUP(RESUL[[#This Row],[Dorsal]],INSC[],2,FALSE))," ")</f>
        <v xml:space="preserve"> </v>
      </c>
      <c r="F198" s="18" t="str">
        <f>IF(RESUL[[#This Row],[Dorsal]]&lt;&gt;0,VLOOKUP(RESUL[[#This Row],[Dorsal]],INSC[#All],4,FALSE)," ")</f>
        <v xml:space="preserve"> </v>
      </c>
      <c r="G198" s="21" t="str">
        <f>IF(RESUL[[#This Row],[Dorsal]]&lt;&gt;0,VLOOKUP(RESUL[[#This Row],[Dorsal]],INSC[#All],5,FALSE)," ")</f>
        <v xml:space="preserve"> </v>
      </c>
      <c r="H198" s="21" t="str">
        <f>IF(RESUL[[#This Row],[Dorsal]]&lt;&gt;0,VLOOKUP(RESUL[[#This Row],[Dorsal]],INSC[#All],6,FALSE)," ")</f>
        <v xml:space="preserve"> </v>
      </c>
      <c r="I198" s="18" t="str">
        <f>IF(RESUL[[#This Row],[Dorsal]]&lt;&gt;0,VLOOKUP(RESUL[[#This Row],[Dorsal]],INSC[#All],7,FALSE)," ")</f>
        <v xml:space="preserve"> </v>
      </c>
    </row>
    <row r="199" spans="3:9" x14ac:dyDescent="0.25">
      <c r="C199" s="17"/>
      <c r="D199" s="67"/>
      <c r="E199" s="18" t="str">
        <f>IF(RESUL[[#This Row],[Dorsal]]&lt;&gt;0,CONCATENATE(VLOOKUP(RESUL[[#This Row],[Dorsal]],INSC[],3,FALSE),", ",VLOOKUP(RESUL[[#This Row],[Dorsal]],INSC[],2,FALSE))," ")</f>
        <v xml:space="preserve"> </v>
      </c>
      <c r="F199" s="18" t="str">
        <f>IF(RESUL[[#This Row],[Dorsal]]&lt;&gt;0,VLOOKUP(RESUL[[#This Row],[Dorsal]],INSC[#All],4,FALSE)," ")</f>
        <v xml:space="preserve"> </v>
      </c>
      <c r="G199" s="21" t="str">
        <f>IF(RESUL[[#This Row],[Dorsal]]&lt;&gt;0,VLOOKUP(RESUL[[#This Row],[Dorsal]],INSC[#All],5,FALSE)," ")</f>
        <v xml:space="preserve"> </v>
      </c>
      <c r="H199" s="21" t="str">
        <f>IF(RESUL[[#This Row],[Dorsal]]&lt;&gt;0,VLOOKUP(RESUL[[#This Row],[Dorsal]],INSC[#All],6,FALSE)," ")</f>
        <v xml:space="preserve"> </v>
      </c>
      <c r="I199" s="18" t="str">
        <f>IF(RESUL[[#This Row],[Dorsal]]&lt;&gt;0,VLOOKUP(RESUL[[#This Row],[Dorsal]],INSC[#All],7,FALSE)," ")</f>
        <v xml:space="preserve"> </v>
      </c>
    </row>
    <row r="200" spans="3:9" x14ac:dyDescent="0.25">
      <c r="C200" s="17"/>
      <c r="D200" s="67"/>
      <c r="E200" s="18" t="str">
        <f>IF(RESUL[[#This Row],[Dorsal]]&lt;&gt;0,CONCATENATE(VLOOKUP(RESUL[[#This Row],[Dorsal]],INSC[],3,FALSE),", ",VLOOKUP(RESUL[[#This Row],[Dorsal]],INSC[],2,FALSE))," ")</f>
        <v xml:space="preserve"> </v>
      </c>
      <c r="F200" s="18" t="str">
        <f>IF(RESUL[[#This Row],[Dorsal]]&lt;&gt;0,VLOOKUP(RESUL[[#This Row],[Dorsal]],INSC[#All],4,FALSE)," ")</f>
        <v xml:space="preserve"> </v>
      </c>
      <c r="G200" s="21" t="str">
        <f>IF(RESUL[[#This Row],[Dorsal]]&lt;&gt;0,VLOOKUP(RESUL[[#This Row],[Dorsal]],INSC[#All],5,FALSE)," ")</f>
        <v xml:space="preserve"> </v>
      </c>
      <c r="H200" s="21" t="str">
        <f>IF(RESUL[[#This Row],[Dorsal]]&lt;&gt;0,VLOOKUP(RESUL[[#This Row],[Dorsal]],INSC[#All],6,FALSE)," ")</f>
        <v xml:space="preserve"> </v>
      </c>
      <c r="I200" s="18" t="str">
        <f>IF(RESUL[[#This Row],[Dorsal]]&lt;&gt;0,VLOOKUP(RESUL[[#This Row],[Dorsal]],INSC[#All],7,FALSE)," ")</f>
        <v xml:space="preserve"> </v>
      </c>
    </row>
  </sheetData>
  <sheetProtection selectLockedCells="1"/>
  <phoneticPr fontId="16" type="noConversion"/>
  <pageMargins left="0.7" right="0.7" top="0.75" bottom="0.75" header="0.3" footer="0.3"/>
  <pageSetup paperSize="9" scale="57" fitToHeight="0"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5" tint="-0.249977111117893"/>
    <pageSetUpPr fitToPage="1"/>
  </sheetPr>
  <dimension ref="A1:P101"/>
  <sheetViews>
    <sheetView zoomScaleNormal="100" zoomScalePageLayoutView="85" workbookViewId="0">
      <selection activeCell="C16" sqref="C16"/>
    </sheetView>
  </sheetViews>
  <sheetFormatPr baseColWidth="10" defaultColWidth="9.140625" defaultRowHeight="15" x14ac:dyDescent="0.25"/>
  <cols>
    <col min="1" max="1" width="5.5703125" style="77" customWidth="1"/>
    <col min="2" max="2" width="10.7109375" style="74" customWidth="1"/>
    <col min="3" max="3" width="37.42578125" customWidth="1"/>
    <col min="4" max="4" width="8.28515625" customWidth="1"/>
    <col min="5" max="5" width="7.5703125" customWidth="1"/>
    <col min="6" max="6" width="6.140625" customWidth="1"/>
    <col min="7" max="7" width="25.42578125" customWidth="1"/>
    <col min="8" max="8" width="6.85546875" hidden="1" customWidth="1"/>
    <col min="9" max="9" width="20.7109375" customWidth="1"/>
  </cols>
  <sheetData>
    <row r="1" spans="1:16" s="84" customFormat="1" ht="30.75" customHeight="1" x14ac:dyDescent="0.5">
      <c r="A1" s="85" t="s">
        <v>637</v>
      </c>
      <c r="B1" s="85"/>
      <c r="C1" s="85"/>
      <c r="D1" s="85"/>
      <c r="E1" s="85"/>
      <c r="F1" s="85"/>
      <c r="G1" s="85"/>
      <c r="H1" s="85"/>
    </row>
    <row r="2" spans="1:16" x14ac:dyDescent="0.25">
      <c r="A2" s="77" t="s">
        <v>27</v>
      </c>
      <c r="B2" s="73" t="s">
        <v>26</v>
      </c>
      <c r="C2" s="15" t="s">
        <v>21</v>
      </c>
      <c r="D2" s="15" t="s">
        <v>20</v>
      </c>
      <c r="E2" s="15" t="s">
        <v>23</v>
      </c>
      <c r="F2" s="15" t="s">
        <v>28</v>
      </c>
      <c r="G2" s="15" t="s">
        <v>25</v>
      </c>
      <c r="H2" s="15" t="s">
        <v>30</v>
      </c>
      <c r="I2" s="51"/>
      <c r="J2" s="44"/>
      <c r="K2" s="45"/>
      <c r="L2" s="45"/>
      <c r="M2" s="46"/>
      <c r="N2" s="46"/>
      <c r="O2" s="45"/>
      <c r="P2" s="28"/>
    </row>
    <row r="3" spans="1:16" x14ac:dyDescent="0.25">
      <c r="A3" s="77">
        <v>1</v>
      </c>
      <c r="B3" t="s">
        <v>709</v>
      </c>
      <c r="C3" t="s">
        <v>190</v>
      </c>
      <c r="D3">
        <v>2</v>
      </c>
      <c r="E3">
        <v>1998</v>
      </c>
      <c r="F3" t="s">
        <v>6</v>
      </c>
      <c r="G3" t="s">
        <v>220</v>
      </c>
      <c r="H3" t="s">
        <v>137</v>
      </c>
      <c r="I3" s="48"/>
      <c r="J3" s="43"/>
      <c r="K3" s="41"/>
      <c r="L3" s="49"/>
      <c r="M3" s="50"/>
      <c r="N3" s="50"/>
      <c r="O3" s="49"/>
      <c r="P3" s="28"/>
    </row>
    <row r="4" spans="1:16" x14ac:dyDescent="0.25">
      <c r="A4" s="77">
        <v>2</v>
      </c>
      <c r="B4" t="s">
        <v>710</v>
      </c>
      <c r="C4" t="s">
        <v>202</v>
      </c>
      <c r="D4">
        <v>3</v>
      </c>
      <c r="E4">
        <v>2003</v>
      </c>
      <c r="F4" t="s">
        <v>6</v>
      </c>
      <c r="G4" t="s">
        <v>221</v>
      </c>
      <c r="H4" t="s">
        <v>137</v>
      </c>
      <c r="I4" s="48"/>
      <c r="J4" s="43"/>
      <c r="K4" s="41"/>
      <c r="L4" s="41"/>
      <c r="M4" s="42"/>
      <c r="N4" s="42"/>
      <c r="O4" s="41"/>
      <c r="P4" s="28"/>
    </row>
    <row r="5" spans="1:16" x14ac:dyDescent="0.25">
      <c r="A5" s="77">
        <v>3</v>
      </c>
      <c r="B5" t="s">
        <v>712</v>
      </c>
      <c r="C5" t="s">
        <v>696</v>
      </c>
      <c r="D5">
        <v>148</v>
      </c>
      <c r="E5">
        <v>1997</v>
      </c>
      <c r="F5" t="s">
        <v>6</v>
      </c>
      <c r="G5" t="s">
        <v>53</v>
      </c>
      <c r="H5" t="s">
        <v>137</v>
      </c>
      <c r="I5" s="48"/>
      <c r="J5" s="43"/>
      <c r="K5" s="41"/>
      <c r="L5" s="41"/>
      <c r="M5" s="42"/>
      <c r="N5" s="42"/>
      <c r="O5" s="41"/>
      <c r="P5" s="28"/>
    </row>
    <row r="6" spans="1:16" x14ac:dyDescent="0.25">
      <c r="A6" s="77">
        <v>4</v>
      </c>
      <c r="B6" t="s">
        <v>713</v>
      </c>
      <c r="C6" t="s">
        <v>191</v>
      </c>
      <c r="D6">
        <v>4</v>
      </c>
      <c r="E6">
        <v>1994</v>
      </c>
      <c r="F6" t="s">
        <v>6</v>
      </c>
      <c r="G6" t="s">
        <v>123</v>
      </c>
      <c r="H6" t="s">
        <v>137</v>
      </c>
      <c r="I6" s="48"/>
      <c r="J6" s="43"/>
      <c r="K6" s="41"/>
      <c r="L6" s="41"/>
      <c r="M6" s="42"/>
      <c r="N6" s="42"/>
      <c r="O6" s="41"/>
      <c r="P6" s="28"/>
    </row>
    <row r="7" spans="1:16" x14ac:dyDescent="0.25">
      <c r="A7" s="77">
        <v>5</v>
      </c>
      <c r="B7" t="s">
        <v>714</v>
      </c>
      <c r="C7" t="s">
        <v>189</v>
      </c>
      <c r="D7">
        <v>15</v>
      </c>
      <c r="E7">
        <v>1992</v>
      </c>
      <c r="F7" t="s">
        <v>6</v>
      </c>
      <c r="G7" t="s">
        <v>53</v>
      </c>
      <c r="H7" t="s">
        <v>137</v>
      </c>
      <c r="I7" s="48"/>
      <c r="J7" s="43"/>
      <c r="K7" s="41"/>
      <c r="L7" s="41"/>
      <c r="M7" s="42"/>
      <c r="N7" s="42"/>
      <c r="O7" s="41"/>
      <c r="P7" s="28"/>
    </row>
    <row r="8" spans="1:16" x14ac:dyDescent="0.25">
      <c r="A8" s="77">
        <v>6</v>
      </c>
      <c r="B8" t="s">
        <v>716</v>
      </c>
      <c r="C8" t="s">
        <v>559</v>
      </c>
      <c r="D8">
        <v>89</v>
      </c>
      <c r="E8">
        <v>1999</v>
      </c>
      <c r="F8" t="s">
        <v>6</v>
      </c>
      <c r="G8" t="s">
        <v>681</v>
      </c>
      <c r="H8" t="s">
        <v>137</v>
      </c>
      <c r="I8" s="48"/>
      <c r="J8" s="43"/>
      <c r="K8" s="41"/>
      <c r="L8" s="41"/>
      <c r="M8" s="42"/>
      <c r="N8" s="42"/>
      <c r="O8" s="41"/>
      <c r="P8" s="28"/>
    </row>
    <row r="9" spans="1:16" x14ac:dyDescent="0.25">
      <c r="A9" s="77">
        <v>7</v>
      </c>
      <c r="B9" t="s">
        <v>718</v>
      </c>
      <c r="C9" t="s">
        <v>192</v>
      </c>
      <c r="D9">
        <v>59</v>
      </c>
      <c r="E9">
        <v>2002</v>
      </c>
      <c r="F9" t="s">
        <v>6</v>
      </c>
      <c r="G9" t="s">
        <v>53</v>
      </c>
      <c r="H9" t="s">
        <v>137</v>
      </c>
      <c r="I9" s="48"/>
      <c r="J9" s="43"/>
      <c r="K9" s="41"/>
      <c r="L9" s="41"/>
      <c r="M9" s="42"/>
      <c r="N9" s="42"/>
      <c r="O9" s="41"/>
      <c r="P9" s="28"/>
    </row>
    <row r="10" spans="1:16" ht="15.75" thickBot="1" x14ac:dyDescent="0.3">
      <c r="A10" s="77">
        <v>8</v>
      </c>
      <c r="B10" t="s">
        <v>724</v>
      </c>
      <c r="C10" t="s">
        <v>555</v>
      </c>
      <c r="D10">
        <v>53</v>
      </c>
      <c r="E10">
        <v>1989</v>
      </c>
      <c r="F10" t="s">
        <v>6</v>
      </c>
      <c r="G10" t="s">
        <v>53</v>
      </c>
      <c r="H10" t="s">
        <v>137</v>
      </c>
      <c r="I10" s="48"/>
      <c r="J10" s="43"/>
      <c r="K10" s="41"/>
      <c r="L10" s="41"/>
      <c r="M10" s="42"/>
      <c r="N10" s="42"/>
      <c r="O10" s="41"/>
      <c r="P10" s="28"/>
    </row>
    <row r="11" spans="1:16" x14ac:dyDescent="0.25">
      <c r="A11" s="77">
        <v>9</v>
      </c>
      <c r="B11" t="s">
        <v>726</v>
      </c>
      <c r="C11" t="s">
        <v>694</v>
      </c>
      <c r="D11">
        <v>163</v>
      </c>
      <c r="E11">
        <v>2001</v>
      </c>
      <c r="F11" t="s">
        <v>6</v>
      </c>
      <c r="G11" t="s">
        <v>692</v>
      </c>
      <c r="H11" t="s">
        <v>137</v>
      </c>
      <c r="I11" s="48"/>
      <c r="J11" s="43"/>
      <c r="K11" s="41"/>
      <c r="L11" s="41"/>
      <c r="M11" s="42"/>
      <c r="N11" s="42"/>
      <c r="O11" s="41"/>
      <c r="P11" s="28"/>
    </row>
    <row r="12" spans="1:16" x14ac:dyDescent="0.25">
      <c r="A12" s="77">
        <v>10</v>
      </c>
      <c r="B12" t="s">
        <v>731</v>
      </c>
      <c r="C12" t="s">
        <v>193</v>
      </c>
      <c r="D12">
        <v>93</v>
      </c>
      <c r="E12">
        <v>2000</v>
      </c>
      <c r="F12" t="s">
        <v>6</v>
      </c>
      <c r="G12" t="s">
        <v>53</v>
      </c>
      <c r="H12" t="s">
        <v>137</v>
      </c>
      <c r="I12" s="48"/>
      <c r="J12" s="43"/>
      <c r="K12" s="41"/>
      <c r="L12" s="41"/>
      <c r="M12" s="42"/>
      <c r="N12" s="42"/>
      <c r="O12" s="41"/>
      <c r="P12" s="28"/>
    </row>
    <row r="13" spans="1:16" x14ac:dyDescent="0.25">
      <c r="A13" s="77">
        <v>11</v>
      </c>
      <c r="B13" t="s">
        <v>732</v>
      </c>
      <c r="C13" t="s">
        <v>557</v>
      </c>
      <c r="D13">
        <v>83</v>
      </c>
      <c r="E13">
        <v>2002</v>
      </c>
      <c r="F13" t="s">
        <v>6</v>
      </c>
      <c r="G13" t="s">
        <v>437</v>
      </c>
      <c r="H13" t="s">
        <v>137</v>
      </c>
      <c r="I13" s="48"/>
      <c r="J13" s="43"/>
      <c r="K13" s="41"/>
      <c r="L13" s="41"/>
      <c r="M13" s="42"/>
      <c r="N13" s="42"/>
      <c r="O13" s="41"/>
      <c r="P13" s="28"/>
    </row>
    <row r="14" spans="1:16" x14ac:dyDescent="0.25">
      <c r="A14" s="77">
        <v>12</v>
      </c>
      <c r="B14" t="s">
        <v>735</v>
      </c>
      <c r="C14" t="s">
        <v>700</v>
      </c>
      <c r="D14">
        <v>161</v>
      </c>
      <c r="E14">
        <v>2001</v>
      </c>
      <c r="F14" t="s">
        <v>6</v>
      </c>
      <c r="G14" t="s">
        <v>53</v>
      </c>
      <c r="H14" t="s">
        <v>137</v>
      </c>
      <c r="I14" s="48"/>
      <c r="J14" s="43"/>
      <c r="K14" s="41"/>
      <c r="L14" s="41"/>
      <c r="M14" s="42"/>
      <c r="N14" s="42"/>
      <c r="O14" s="41"/>
      <c r="P14" s="28"/>
    </row>
    <row r="15" spans="1:16" x14ac:dyDescent="0.25">
      <c r="A15" s="77">
        <v>13</v>
      </c>
      <c r="B15" t="s">
        <v>736</v>
      </c>
      <c r="C15" t="s">
        <v>561</v>
      </c>
      <c r="D15">
        <v>140</v>
      </c>
      <c r="E15">
        <v>1992</v>
      </c>
      <c r="F15" t="s">
        <v>6</v>
      </c>
      <c r="G15" t="s">
        <v>370</v>
      </c>
      <c r="H15" t="s">
        <v>137</v>
      </c>
      <c r="I15" s="48"/>
      <c r="J15" s="43"/>
      <c r="K15" s="41"/>
      <c r="L15" s="41"/>
      <c r="M15" s="42"/>
      <c r="N15" s="42"/>
      <c r="O15" s="41"/>
      <c r="P15" s="28"/>
    </row>
    <row r="16" spans="1:16" x14ac:dyDescent="0.25">
      <c r="A16" s="77">
        <v>14</v>
      </c>
      <c r="B16" t="s">
        <v>737</v>
      </c>
      <c r="C16" t="s">
        <v>697</v>
      </c>
      <c r="D16">
        <v>152</v>
      </c>
      <c r="E16">
        <v>2002</v>
      </c>
      <c r="F16" t="s">
        <v>6</v>
      </c>
      <c r="G16" t="s">
        <v>58</v>
      </c>
      <c r="H16" t="s">
        <v>137</v>
      </c>
      <c r="I16" s="48"/>
      <c r="J16" s="43"/>
      <c r="K16" s="41"/>
      <c r="L16" s="41"/>
      <c r="M16" s="42"/>
      <c r="N16" s="42"/>
      <c r="O16" s="41"/>
      <c r="P16" s="28"/>
    </row>
    <row r="17" spans="1:16" x14ac:dyDescent="0.25">
      <c r="A17" s="77">
        <v>15</v>
      </c>
      <c r="B17" t="s">
        <v>738</v>
      </c>
      <c r="C17" t="s">
        <v>558</v>
      </c>
      <c r="D17">
        <v>84</v>
      </c>
      <c r="E17">
        <v>1996</v>
      </c>
      <c r="F17" t="s">
        <v>6</v>
      </c>
      <c r="G17" t="s">
        <v>348</v>
      </c>
      <c r="H17" t="s">
        <v>137</v>
      </c>
      <c r="I17" s="48"/>
      <c r="J17" s="43"/>
      <c r="K17" s="41"/>
      <c r="L17" s="41"/>
      <c r="M17" s="42"/>
      <c r="N17" s="42"/>
      <c r="O17" s="41"/>
      <c r="P17" s="28"/>
    </row>
    <row r="18" spans="1:16" x14ac:dyDescent="0.25">
      <c r="A18" s="77">
        <v>16</v>
      </c>
      <c r="B18" t="s">
        <v>740</v>
      </c>
      <c r="C18" t="s">
        <v>698</v>
      </c>
      <c r="D18">
        <v>158</v>
      </c>
      <c r="E18">
        <v>2003</v>
      </c>
      <c r="F18" t="s">
        <v>6</v>
      </c>
      <c r="G18" t="s">
        <v>681</v>
      </c>
      <c r="H18" t="s">
        <v>137</v>
      </c>
      <c r="I18" s="48"/>
      <c r="J18" s="43"/>
      <c r="K18" s="41"/>
      <c r="L18" s="41"/>
      <c r="M18" s="42"/>
      <c r="N18" s="42"/>
      <c r="O18" s="41"/>
      <c r="P18" s="28"/>
    </row>
    <row r="19" spans="1:16" x14ac:dyDescent="0.25">
      <c r="A19" s="77">
        <v>17</v>
      </c>
      <c r="B19" t="s">
        <v>741</v>
      </c>
      <c r="C19" t="s">
        <v>552</v>
      </c>
      <c r="D19">
        <v>8</v>
      </c>
      <c r="E19">
        <v>2002</v>
      </c>
      <c r="F19" t="s">
        <v>6</v>
      </c>
      <c r="G19" t="s">
        <v>253</v>
      </c>
      <c r="H19" t="s">
        <v>137</v>
      </c>
      <c r="I19" s="48"/>
      <c r="J19" s="43"/>
      <c r="K19" s="41"/>
      <c r="L19" s="41"/>
      <c r="M19" s="42"/>
      <c r="N19" s="42"/>
      <c r="O19" s="41"/>
      <c r="P19" s="28"/>
    </row>
    <row r="20" spans="1:16" x14ac:dyDescent="0.25">
      <c r="A20" s="77">
        <v>18</v>
      </c>
      <c r="B20" t="s">
        <v>755</v>
      </c>
      <c r="C20" t="s">
        <v>553</v>
      </c>
      <c r="D20">
        <v>48</v>
      </c>
      <c r="E20">
        <v>1996</v>
      </c>
      <c r="F20" t="s">
        <v>6</v>
      </c>
      <c r="G20" t="s">
        <v>53</v>
      </c>
      <c r="H20" t="s">
        <v>137</v>
      </c>
      <c r="I20" s="48"/>
      <c r="J20" s="43"/>
      <c r="K20" s="41"/>
      <c r="L20" s="41"/>
      <c r="M20" s="42"/>
      <c r="N20" s="42"/>
      <c r="O20" s="41"/>
      <c r="P20" s="28"/>
    </row>
    <row r="21" spans="1:16" x14ac:dyDescent="0.25">
      <c r="A21" s="77">
        <v>19</v>
      </c>
      <c r="B21" t="s">
        <v>753</v>
      </c>
      <c r="C21" t="s">
        <v>560</v>
      </c>
      <c r="D21">
        <v>122</v>
      </c>
      <c r="E21">
        <v>1989</v>
      </c>
      <c r="F21" t="s">
        <v>6</v>
      </c>
      <c r="G21" t="s">
        <v>345</v>
      </c>
      <c r="H21" t="s">
        <v>137</v>
      </c>
      <c r="I21" s="48"/>
      <c r="J21" s="43"/>
      <c r="K21" s="41"/>
      <c r="L21" s="41"/>
      <c r="M21" s="42"/>
      <c r="N21" s="42"/>
      <c r="O21" s="41"/>
      <c r="P21" s="28"/>
    </row>
    <row r="22" spans="1:16" x14ac:dyDescent="0.25">
      <c r="A22" s="77">
        <v>20</v>
      </c>
      <c r="B22" t="s">
        <v>758</v>
      </c>
      <c r="C22" t="s">
        <v>554</v>
      </c>
      <c r="D22">
        <v>51</v>
      </c>
      <c r="E22">
        <v>1999</v>
      </c>
      <c r="F22" t="s">
        <v>6</v>
      </c>
      <c r="G22" t="s">
        <v>53</v>
      </c>
      <c r="H22" t="s">
        <v>137</v>
      </c>
      <c r="I22" s="48"/>
      <c r="J22" s="43"/>
      <c r="K22" s="41"/>
      <c r="L22" s="41"/>
      <c r="M22" s="42"/>
      <c r="N22" s="42"/>
      <c r="O22" s="41"/>
      <c r="P22" s="28"/>
    </row>
    <row r="23" spans="1:16" x14ac:dyDescent="0.25">
      <c r="A23" s="77">
        <v>21</v>
      </c>
      <c r="B23" t="s">
        <v>764</v>
      </c>
      <c r="C23" t="s">
        <v>699</v>
      </c>
      <c r="D23">
        <v>159</v>
      </c>
      <c r="E23">
        <v>2001</v>
      </c>
      <c r="F23" t="s">
        <v>6</v>
      </c>
      <c r="G23" t="s">
        <v>53</v>
      </c>
      <c r="H23" t="s">
        <v>137</v>
      </c>
      <c r="I23" s="48"/>
      <c r="J23" s="43"/>
      <c r="K23" s="41"/>
      <c r="L23" s="41"/>
      <c r="M23" s="42"/>
      <c r="N23" s="42"/>
      <c r="O23" s="41"/>
      <c r="P23" s="28"/>
    </row>
    <row r="24" spans="1:16" x14ac:dyDescent="0.25">
      <c r="A24" s="77">
        <v>22</v>
      </c>
      <c r="B24" t="s">
        <v>774</v>
      </c>
      <c r="C24" t="s">
        <v>194</v>
      </c>
      <c r="D24">
        <v>7</v>
      </c>
      <c r="E24">
        <v>1993</v>
      </c>
      <c r="F24" t="s">
        <v>6</v>
      </c>
      <c r="G24" t="s">
        <v>253</v>
      </c>
      <c r="H24" t="s">
        <v>137</v>
      </c>
      <c r="I24" s="48"/>
      <c r="J24" s="43"/>
      <c r="K24" s="41"/>
      <c r="L24" s="41"/>
      <c r="M24" s="42"/>
      <c r="N24" s="42"/>
      <c r="O24" s="41"/>
      <c r="P24" s="28"/>
    </row>
    <row r="25" spans="1:16" x14ac:dyDescent="0.25">
      <c r="A25" s="77">
        <v>23</v>
      </c>
      <c r="B25" t="s">
        <v>775</v>
      </c>
      <c r="C25" t="s">
        <v>556</v>
      </c>
      <c r="D25">
        <v>76</v>
      </c>
      <c r="E25">
        <v>1998</v>
      </c>
      <c r="F25" t="s">
        <v>6</v>
      </c>
      <c r="G25" t="s">
        <v>53</v>
      </c>
      <c r="H25" t="s">
        <v>137</v>
      </c>
      <c r="I25" s="48"/>
      <c r="J25" s="43"/>
      <c r="K25" s="41"/>
      <c r="L25" s="41"/>
      <c r="M25" s="42"/>
      <c r="N25" s="42"/>
      <c r="O25" s="41"/>
      <c r="P25" s="28"/>
    </row>
    <row r="26" spans="1:16" x14ac:dyDescent="0.25">
      <c r="A26" s="77">
        <v>24</v>
      </c>
      <c r="B26" t="s">
        <v>786</v>
      </c>
      <c r="C26" t="s">
        <v>695</v>
      </c>
      <c r="D26">
        <v>147</v>
      </c>
      <c r="E26">
        <v>1997</v>
      </c>
      <c r="F26" t="s">
        <v>6</v>
      </c>
      <c r="G26" t="s">
        <v>655</v>
      </c>
      <c r="H26" t="s">
        <v>137</v>
      </c>
      <c r="I26" s="48"/>
      <c r="J26" s="43"/>
      <c r="K26" s="41"/>
      <c r="L26" s="41"/>
      <c r="M26" s="42"/>
      <c r="N26" s="42"/>
      <c r="O26" s="41"/>
      <c r="P26" s="28"/>
    </row>
    <row r="27" spans="1:16" x14ac:dyDescent="0.25">
      <c r="A27" s="77">
        <v>25</v>
      </c>
      <c r="B27"/>
      <c r="I27" s="48"/>
      <c r="J27" s="43"/>
      <c r="K27" s="41"/>
      <c r="L27" s="41"/>
      <c r="M27" s="42"/>
      <c r="N27" s="42"/>
      <c r="O27" s="41"/>
      <c r="P27" s="28"/>
    </row>
    <row r="28" spans="1:16" x14ac:dyDescent="0.25">
      <c r="A28" s="77">
        <v>26</v>
      </c>
      <c r="B28"/>
      <c r="I28" s="48"/>
      <c r="J28" s="43"/>
      <c r="K28" s="41"/>
      <c r="L28" s="41"/>
      <c r="M28" s="42"/>
      <c r="N28" s="42"/>
      <c r="O28" s="41"/>
      <c r="P28" s="28"/>
    </row>
    <row r="29" spans="1:16" x14ac:dyDescent="0.25">
      <c r="A29" s="77">
        <v>27</v>
      </c>
      <c r="B29"/>
      <c r="I29" s="48"/>
      <c r="J29" s="43"/>
      <c r="K29" s="41"/>
      <c r="L29" s="41"/>
      <c r="M29" s="42"/>
      <c r="N29" s="42"/>
      <c r="O29" s="41"/>
      <c r="P29" s="28"/>
    </row>
    <row r="30" spans="1:16" x14ac:dyDescent="0.25">
      <c r="A30" s="77">
        <v>28</v>
      </c>
      <c r="B30"/>
      <c r="I30" s="48"/>
      <c r="J30" s="43"/>
      <c r="K30" s="41"/>
      <c r="L30" s="41"/>
      <c r="M30" s="42"/>
      <c r="N30" s="42"/>
      <c r="O30" s="41"/>
      <c r="P30" s="28"/>
    </row>
    <row r="31" spans="1:16" x14ac:dyDescent="0.25">
      <c r="A31" s="77">
        <v>29</v>
      </c>
      <c r="B31"/>
      <c r="I31" s="48"/>
      <c r="J31" s="43"/>
      <c r="K31" s="41"/>
      <c r="L31" s="41"/>
      <c r="M31" s="42"/>
      <c r="N31" s="42"/>
      <c r="O31" s="41"/>
      <c r="P31" s="28"/>
    </row>
    <row r="32" spans="1:16" x14ac:dyDescent="0.25">
      <c r="A32" s="77">
        <v>30</v>
      </c>
      <c r="B32"/>
      <c r="I32" s="48"/>
      <c r="J32" s="43"/>
      <c r="K32" s="41"/>
      <c r="L32" s="41"/>
      <c r="M32" s="42"/>
      <c r="N32" s="42"/>
      <c r="O32" s="41"/>
    </row>
    <row r="33" spans="1:15" x14ac:dyDescent="0.25">
      <c r="A33" s="77">
        <v>31</v>
      </c>
      <c r="B33"/>
      <c r="I33" s="48"/>
      <c r="J33" s="43"/>
      <c r="K33" s="41"/>
      <c r="L33" s="41"/>
      <c r="M33" s="42"/>
      <c r="N33" s="42"/>
      <c r="O33" s="41"/>
    </row>
    <row r="34" spans="1:15" x14ac:dyDescent="0.25">
      <c r="A34" s="77">
        <v>32</v>
      </c>
      <c r="B34"/>
      <c r="I34" s="48"/>
      <c r="J34" s="43"/>
      <c r="K34" s="41"/>
      <c r="L34" s="41"/>
      <c r="M34" s="42"/>
      <c r="N34" s="42"/>
      <c r="O34" s="41"/>
    </row>
    <row r="35" spans="1:15" x14ac:dyDescent="0.25">
      <c r="A35" s="77">
        <v>33</v>
      </c>
      <c r="B35"/>
      <c r="I35" s="48"/>
      <c r="J35" s="43"/>
      <c r="K35" s="41"/>
      <c r="L35" s="41"/>
      <c r="M35" s="42"/>
      <c r="N35" s="42"/>
      <c r="O35" s="41"/>
    </row>
    <row r="36" spans="1:15" x14ac:dyDescent="0.25">
      <c r="A36" s="77">
        <v>34</v>
      </c>
      <c r="B36"/>
      <c r="I36" s="48"/>
      <c r="J36" s="43"/>
      <c r="K36" s="41"/>
      <c r="L36" s="41"/>
      <c r="M36" s="42"/>
      <c r="N36" s="42"/>
      <c r="O36" s="41"/>
    </row>
    <row r="37" spans="1:15" x14ac:dyDescent="0.25">
      <c r="A37" s="77">
        <v>35</v>
      </c>
      <c r="B37"/>
      <c r="I37" s="48"/>
      <c r="J37" s="43"/>
      <c r="K37" s="41"/>
      <c r="L37" s="41"/>
      <c r="M37" s="42"/>
      <c r="N37" s="42"/>
      <c r="O37" s="41"/>
    </row>
    <row r="38" spans="1:15" x14ac:dyDescent="0.25">
      <c r="A38" s="77">
        <v>36</v>
      </c>
      <c r="I38" s="48"/>
      <c r="J38" s="43"/>
      <c r="K38" s="41"/>
      <c r="L38" s="41"/>
      <c r="M38" s="42"/>
      <c r="N38" s="42"/>
      <c r="O38" s="41"/>
    </row>
    <row r="39" spans="1:15" x14ac:dyDescent="0.25">
      <c r="A39" s="77">
        <v>37</v>
      </c>
      <c r="I39" s="48"/>
      <c r="J39" s="43"/>
      <c r="K39" s="41"/>
      <c r="L39" s="41"/>
      <c r="M39" s="42"/>
      <c r="N39" s="42"/>
      <c r="O39" s="41"/>
    </row>
    <row r="40" spans="1:15" x14ac:dyDescent="0.25">
      <c r="A40" s="77">
        <v>38</v>
      </c>
      <c r="I40" s="48"/>
      <c r="J40" s="43"/>
      <c r="K40" s="41"/>
      <c r="L40" s="41"/>
      <c r="M40" s="42"/>
      <c r="N40" s="42"/>
      <c r="O40" s="41"/>
    </row>
    <row r="41" spans="1:15" x14ac:dyDescent="0.25">
      <c r="A41" s="77">
        <v>39</v>
      </c>
      <c r="I41" s="48"/>
      <c r="J41" s="43"/>
      <c r="K41" s="41"/>
      <c r="L41" s="41"/>
      <c r="M41" s="42"/>
      <c r="N41" s="42"/>
      <c r="O41" s="41"/>
    </row>
    <row r="42" spans="1:15" x14ac:dyDescent="0.25">
      <c r="A42" s="77">
        <v>40</v>
      </c>
      <c r="I42" s="48"/>
      <c r="J42" s="43"/>
      <c r="K42" s="41"/>
      <c r="L42" s="41"/>
      <c r="M42" s="42"/>
      <c r="N42" s="42"/>
      <c r="O42" s="41"/>
    </row>
    <row r="43" spans="1:15" x14ac:dyDescent="0.25">
      <c r="A43" s="77">
        <v>41</v>
      </c>
      <c r="I43" s="48"/>
      <c r="J43" s="43"/>
      <c r="K43" s="41"/>
      <c r="L43" s="41"/>
      <c r="M43" s="42"/>
      <c r="N43" s="42"/>
      <c r="O43" s="41"/>
    </row>
    <row r="44" spans="1:15" x14ac:dyDescent="0.25">
      <c r="A44" s="77">
        <v>42</v>
      </c>
      <c r="I44" s="48"/>
      <c r="J44" s="43"/>
      <c r="K44" s="41"/>
      <c r="L44" s="41"/>
      <c r="M44" s="42"/>
      <c r="N44" s="42"/>
      <c r="O44" s="41"/>
    </row>
    <row r="45" spans="1:15" x14ac:dyDescent="0.25">
      <c r="A45" s="77">
        <v>43</v>
      </c>
      <c r="I45" s="48"/>
      <c r="J45" s="43"/>
      <c r="K45" s="41"/>
      <c r="L45" s="41"/>
      <c r="M45" s="42"/>
      <c r="N45" s="42"/>
      <c r="O45" s="41"/>
    </row>
    <row r="46" spans="1:15" x14ac:dyDescent="0.25">
      <c r="A46" s="77">
        <v>44</v>
      </c>
      <c r="I46" s="48"/>
      <c r="J46" s="43"/>
      <c r="K46" s="41"/>
      <c r="L46" s="41"/>
      <c r="M46" s="42"/>
      <c r="N46" s="42"/>
      <c r="O46" s="41"/>
    </row>
    <row r="47" spans="1:15" x14ac:dyDescent="0.25">
      <c r="A47" s="77">
        <v>45</v>
      </c>
      <c r="I47" s="48"/>
      <c r="J47" s="43"/>
      <c r="K47" s="41"/>
      <c r="L47" s="41"/>
      <c r="M47" s="42"/>
      <c r="N47" s="42"/>
      <c r="O47" s="41"/>
    </row>
    <row r="48" spans="1:15" x14ac:dyDescent="0.25">
      <c r="A48" s="77">
        <v>46</v>
      </c>
      <c r="I48" s="48"/>
      <c r="J48" s="43"/>
      <c r="K48" s="41"/>
      <c r="L48" s="41"/>
      <c r="M48" s="42"/>
      <c r="N48" s="42"/>
      <c r="O48" s="41"/>
    </row>
    <row r="49" spans="1:15" x14ac:dyDescent="0.25">
      <c r="A49" s="77">
        <v>47</v>
      </c>
      <c r="I49" s="48"/>
      <c r="J49" s="43"/>
      <c r="K49" s="41"/>
      <c r="L49" s="41"/>
      <c r="M49" s="42"/>
      <c r="N49" s="42"/>
      <c r="O49" s="41"/>
    </row>
    <row r="50" spans="1:15" x14ac:dyDescent="0.25">
      <c r="A50" s="77">
        <v>48</v>
      </c>
      <c r="I50" s="48"/>
      <c r="J50" s="43"/>
      <c r="K50" s="41"/>
      <c r="L50" s="41"/>
      <c r="M50" s="42"/>
      <c r="N50" s="42"/>
      <c r="O50" s="41"/>
    </row>
    <row r="51" spans="1:15" x14ac:dyDescent="0.25">
      <c r="A51" s="77">
        <v>49</v>
      </c>
      <c r="I51" s="48"/>
      <c r="J51" s="43"/>
      <c r="K51" s="41"/>
      <c r="L51" s="41"/>
      <c r="M51" s="42"/>
      <c r="N51" s="42"/>
      <c r="O51" s="41"/>
    </row>
    <row r="52" spans="1:15" x14ac:dyDescent="0.25">
      <c r="A52" s="77">
        <v>50</v>
      </c>
      <c r="I52" s="48"/>
      <c r="J52" s="43"/>
      <c r="K52" s="41"/>
      <c r="L52" s="41"/>
      <c r="M52" s="42"/>
      <c r="N52" s="42"/>
      <c r="O52" s="41"/>
    </row>
    <row r="53" spans="1:15" x14ac:dyDescent="0.25">
      <c r="A53" s="77">
        <v>51</v>
      </c>
      <c r="I53" s="48"/>
      <c r="J53" s="43"/>
      <c r="K53" s="41"/>
      <c r="L53" s="41"/>
      <c r="M53" s="42"/>
      <c r="N53" s="42"/>
      <c r="O53" s="41"/>
    </row>
    <row r="54" spans="1:15" x14ac:dyDescent="0.25">
      <c r="A54" s="77">
        <v>52</v>
      </c>
      <c r="I54" s="48"/>
      <c r="J54" s="43"/>
      <c r="K54" s="41"/>
      <c r="L54" s="41"/>
      <c r="M54" s="42"/>
      <c r="N54" s="42"/>
      <c r="O54" s="41"/>
    </row>
    <row r="55" spans="1:15" x14ac:dyDescent="0.25">
      <c r="A55" s="77">
        <v>53</v>
      </c>
      <c r="I55" s="48"/>
      <c r="J55" s="43"/>
      <c r="K55" s="41"/>
      <c r="L55" s="41"/>
      <c r="M55" s="42"/>
      <c r="N55" s="42"/>
      <c r="O55" s="41"/>
    </row>
    <row r="56" spans="1:15" x14ac:dyDescent="0.25">
      <c r="A56" s="77">
        <v>54</v>
      </c>
      <c r="I56" s="48"/>
      <c r="J56" s="43"/>
      <c r="K56" s="41"/>
      <c r="L56" s="41"/>
      <c r="M56" s="42"/>
      <c r="N56" s="42"/>
      <c r="O56" s="41"/>
    </row>
    <row r="57" spans="1:15" x14ac:dyDescent="0.25">
      <c r="A57" s="77">
        <v>55</v>
      </c>
      <c r="I57" s="48"/>
      <c r="J57" s="43"/>
      <c r="K57" s="41"/>
      <c r="L57" s="41"/>
      <c r="M57" s="42"/>
      <c r="N57" s="42"/>
      <c r="O57" s="41"/>
    </row>
    <row r="58" spans="1:15" x14ac:dyDescent="0.25">
      <c r="A58" s="77">
        <v>56</v>
      </c>
      <c r="I58" s="48"/>
      <c r="J58" s="43"/>
      <c r="K58" s="41"/>
      <c r="L58" s="41"/>
      <c r="M58" s="42"/>
      <c r="N58" s="42"/>
      <c r="O58" s="41"/>
    </row>
    <row r="59" spans="1:15" x14ac:dyDescent="0.25">
      <c r="A59" s="77">
        <v>57</v>
      </c>
      <c r="I59" s="48"/>
      <c r="J59" s="43"/>
      <c r="K59" s="41"/>
      <c r="L59" s="41"/>
      <c r="M59" s="42"/>
      <c r="N59" s="42"/>
      <c r="O59" s="41"/>
    </row>
    <row r="60" spans="1:15" x14ac:dyDescent="0.25">
      <c r="A60" s="77">
        <v>58</v>
      </c>
      <c r="I60" s="48"/>
      <c r="J60" s="43"/>
      <c r="K60" s="41"/>
      <c r="L60" s="41"/>
      <c r="M60" s="42"/>
      <c r="N60" s="42"/>
      <c r="O60" s="41"/>
    </row>
    <row r="61" spans="1:15" x14ac:dyDescent="0.25">
      <c r="A61" s="77">
        <v>59</v>
      </c>
      <c r="I61" s="48"/>
      <c r="J61" s="43"/>
      <c r="K61" s="41"/>
      <c r="L61" s="41"/>
      <c r="M61" s="42"/>
      <c r="N61" s="42"/>
      <c r="O61" s="41"/>
    </row>
    <row r="62" spans="1:15" x14ac:dyDescent="0.25">
      <c r="A62" s="77">
        <v>60</v>
      </c>
      <c r="I62" s="48"/>
      <c r="J62" s="43"/>
      <c r="K62" s="41"/>
      <c r="L62" s="41"/>
      <c r="M62" s="42"/>
      <c r="N62" s="42"/>
      <c r="O62" s="41"/>
    </row>
    <row r="63" spans="1:15" x14ac:dyDescent="0.25">
      <c r="A63" s="77">
        <v>61</v>
      </c>
      <c r="I63" s="48"/>
      <c r="J63" s="43"/>
      <c r="K63" s="41"/>
      <c r="L63" s="41"/>
      <c r="M63" s="42"/>
      <c r="N63" s="42"/>
      <c r="O63" s="41"/>
    </row>
    <row r="64" spans="1:15" x14ac:dyDescent="0.25">
      <c r="A64" s="77">
        <v>62</v>
      </c>
      <c r="I64" s="48"/>
      <c r="J64" s="43"/>
      <c r="K64" s="41"/>
      <c r="L64" s="45"/>
      <c r="M64" s="46"/>
      <c r="N64" s="46"/>
      <c r="O64" s="45"/>
    </row>
    <row r="65" spans="1:15" x14ac:dyDescent="0.25">
      <c r="A65" s="77">
        <v>63</v>
      </c>
      <c r="I65" s="48"/>
      <c r="J65" s="43"/>
      <c r="K65" s="41"/>
      <c r="L65" s="41"/>
      <c r="M65" s="42"/>
      <c r="N65" s="42"/>
      <c r="O65" s="41"/>
    </row>
    <row r="66" spans="1:15" x14ac:dyDescent="0.25">
      <c r="A66" s="77">
        <v>64</v>
      </c>
      <c r="I66" s="48"/>
      <c r="J66" s="43"/>
      <c r="K66" s="41"/>
      <c r="L66" s="41"/>
      <c r="M66" s="42"/>
      <c r="N66" s="42"/>
      <c r="O66" s="41"/>
    </row>
    <row r="67" spans="1:15" x14ac:dyDescent="0.25">
      <c r="A67" s="77">
        <v>65</v>
      </c>
      <c r="I67" s="48"/>
      <c r="J67" s="43"/>
      <c r="K67" s="41"/>
      <c r="L67" s="41"/>
      <c r="M67" s="42"/>
      <c r="N67" s="42"/>
      <c r="O67" s="41"/>
    </row>
    <row r="68" spans="1:15" x14ac:dyDescent="0.25">
      <c r="A68" s="77">
        <v>66</v>
      </c>
      <c r="I68" s="48"/>
      <c r="J68" s="43"/>
      <c r="K68" s="41"/>
      <c r="L68" s="41"/>
      <c r="M68" s="42"/>
      <c r="N68" s="42"/>
      <c r="O68" s="41"/>
    </row>
    <row r="69" spans="1:15" x14ac:dyDescent="0.25">
      <c r="A69" s="77">
        <v>67</v>
      </c>
      <c r="I69" s="48"/>
      <c r="J69" s="43"/>
      <c r="K69" s="41"/>
      <c r="L69" s="41"/>
      <c r="M69" s="42"/>
      <c r="N69" s="42"/>
      <c r="O69" s="41"/>
    </row>
    <row r="70" spans="1:15" x14ac:dyDescent="0.25">
      <c r="A70" s="77">
        <v>68</v>
      </c>
      <c r="I70" s="48"/>
      <c r="J70" s="43"/>
      <c r="K70" s="41"/>
      <c r="L70" s="41"/>
      <c r="M70" s="42"/>
      <c r="N70" s="42"/>
      <c r="O70" s="41"/>
    </row>
    <row r="71" spans="1:15" x14ac:dyDescent="0.25">
      <c r="A71" s="77">
        <v>69</v>
      </c>
      <c r="I71" s="48"/>
      <c r="J71" s="43"/>
      <c r="K71" s="41"/>
      <c r="L71" s="41"/>
      <c r="M71" s="42"/>
      <c r="N71" s="42"/>
      <c r="O71" s="41"/>
    </row>
    <row r="72" spans="1:15" x14ac:dyDescent="0.25">
      <c r="A72" s="77">
        <v>70</v>
      </c>
      <c r="I72" s="48"/>
      <c r="J72" s="43"/>
      <c r="K72" s="41"/>
      <c r="L72" s="41"/>
      <c r="M72" s="42"/>
      <c r="N72" s="42"/>
      <c r="O72" s="41"/>
    </row>
    <row r="73" spans="1:15" x14ac:dyDescent="0.25">
      <c r="A73" s="77">
        <v>71</v>
      </c>
      <c r="I73" s="48"/>
      <c r="J73" s="43"/>
      <c r="K73" s="41"/>
      <c r="L73" s="41"/>
      <c r="M73" s="42"/>
      <c r="N73" s="42"/>
      <c r="O73" s="41"/>
    </row>
    <row r="74" spans="1:15" x14ac:dyDescent="0.25">
      <c r="A74" s="77">
        <v>72</v>
      </c>
      <c r="I74" s="48"/>
      <c r="J74" s="43"/>
      <c r="K74" s="41"/>
      <c r="L74" s="41"/>
      <c r="M74" s="42"/>
      <c r="N74" s="42"/>
      <c r="O74" s="41"/>
    </row>
    <row r="75" spans="1:15" x14ac:dyDescent="0.25">
      <c r="A75" s="77">
        <v>73</v>
      </c>
      <c r="I75" s="48"/>
      <c r="J75" s="43"/>
      <c r="K75" s="41"/>
      <c r="L75" s="41"/>
      <c r="M75" s="42"/>
      <c r="N75" s="42"/>
      <c r="O75" s="41"/>
    </row>
    <row r="76" spans="1:15" x14ac:dyDescent="0.25">
      <c r="A76" s="77">
        <v>74</v>
      </c>
      <c r="I76" s="48"/>
      <c r="J76" s="43"/>
      <c r="K76" s="41"/>
      <c r="L76" s="41"/>
      <c r="M76" s="42"/>
      <c r="N76" s="42"/>
      <c r="O76" s="41"/>
    </row>
    <row r="77" spans="1:15" x14ac:dyDescent="0.25">
      <c r="A77" s="77">
        <v>75</v>
      </c>
      <c r="I77" s="48"/>
      <c r="J77" s="43"/>
      <c r="K77" s="41"/>
      <c r="L77" s="41"/>
      <c r="M77" s="42"/>
      <c r="N77" s="42"/>
      <c r="O77" s="41"/>
    </row>
    <row r="78" spans="1:15" x14ac:dyDescent="0.25">
      <c r="A78" s="77">
        <v>76</v>
      </c>
      <c r="I78" s="48"/>
      <c r="J78" s="43"/>
      <c r="K78" s="41"/>
      <c r="L78" s="41"/>
      <c r="M78" s="42"/>
      <c r="N78" s="42"/>
      <c r="O78" s="41"/>
    </row>
    <row r="79" spans="1:15" x14ac:dyDescent="0.25">
      <c r="A79" s="77">
        <v>77</v>
      </c>
      <c r="I79" s="48"/>
      <c r="J79" s="43"/>
      <c r="K79" s="41"/>
      <c r="L79" s="41"/>
      <c r="M79" s="42"/>
      <c r="N79" s="42"/>
      <c r="O79" s="41"/>
    </row>
    <row r="80" spans="1:15" x14ac:dyDescent="0.25">
      <c r="A80" s="77">
        <v>78</v>
      </c>
      <c r="I80" s="48"/>
      <c r="J80" s="43"/>
      <c r="K80" s="41"/>
      <c r="L80" s="41"/>
      <c r="M80" s="42"/>
      <c r="N80" s="42"/>
      <c r="O80" s="41"/>
    </row>
    <row r="81" spans="1:15" x14ac:dyDescent="0.25">
      <c r="A81" s="77">
        <v>79</v>
      </c>
      <c r="I81" s="48"/>
      <c r="J81" s="43"/>
      <c r="K81" s="41"/>
      <c r="L81" s="41"/>
      <c r="M81" s="42"/>
      <c r="N81" s="42"/>
      <c r="O81" s="41"/>
    </row>
    <row r="82" spans="1:15" x14ac:dyDescent="0.25">
      <c r="A82" s="77">
        <v>80</v>
      </c>
      <c r="I82" s="48"/>
      <c r="J82" s="43"/>
      <c r="K82" s="41"/>
      <c r="L82" s="41"/>
      <c r="M82" s="42"/>
      <c r="N82" s="42"/>
      <c r="O82" s="41"/>
    </row>
    <row r="83" spans="1:15" x14ac:dyDescent="0.25">
      <c r="A83" s="77">
        <v>81</v>
      </c>
      <c r="I83" s="48"/>
      <c r="J83" s="43"/>
      <c r="K83" s="41"/>
      <c r="L83" s="41"/>
      <c r="M83" s="42"/>
      <c r="N83" s="42"/>
      <c r="O83" s="41"/>
    </row>
    <row r="84" spans="1:15" x14ac:dyDescent="0.25">
      <c r="A84" s="77">
        <v>82</v>
      </c>
      <c r="I84" s="48"/>
      <c r="J84" s="55"/>
      <c r="K84" s="41"/>
      <c r="L84" s="41"/>
      <c r="M84" s="42"/>
      <c r="N84" s="42"/>
      <c r="O84" s="41"/>
    </row>
    <row r="85" spans="1:15" x14ac:dyDescent="0.25">
      <c r="A85" s="77">
        <v>83</v>
      </c>
      <c r="I85" s="48"/>
      <c r="J85" s="43"/>
      <c r="K85" s="41"/>
      <c r="L85" s="41"/>
      <c r="M85" s="42"/>
      <c r="N85" s="42"/>
      <c r="O85" s="41"/>
    </row>
    <row r="86" spans="1:15" x14ac:dyDescent="0.25">
      <c r="A86" s="77">
        <v>84</v>
      </c>
      <c r="I86" s="48"/>
      <c r="J86" s="43"/>
      <c r="K86" s="41"/>
      <c r="L86" s="41"/>
      <c r="M86" s="42"/>
      <c r="N86" s="42"/>
      <c r="O86" s="41"/>
    </row>
    <row r="87" spans="1:15" x14ac:dyDescent="0.25">
      <c r="A87" s="77">
        <v>85</v>
      </c>
      <c r="I87" s="48"/>
      <c r="J87" s="43"/>
      <c r="K87" s="41"/>
      <c r="L87" s="41"/>
      <c r="M87" s="42"/>
      <c r="N87" s="42"/>
      <c r="O87" s="41"/>
    </row>
    <row r="88" spans="1:15" x14ac:dyDescent="0.25">
      <c r="A88" s="77">
        <v>86</v>
      </c>
      <c r="I88" s="48"/>
      <c r="J88" s="43"/>
      <c r="K88" s="41"/>
      <c r="L88" s="41"/>
      <c r="M88" s="42"/>
      <c r="N88" s="42"/>
      <c r="O88" s="41"/>
    </row>
    <row r="89" spans="1:15" x14ac:dyDescent="0.25">
      <c r="A89" s="77">
        <v>87</v>
      </c>
      <c r="I89" s="48"/>
      <c r="J89" s="43"/>
      <c r="K89" s="41"/>
      <c r="L89" s="41"/>
      <c r="M89" s="42"/>
      <c r="N89" s="42"/>
      <c r="O89" s="41"/>
    </row>
    <row r="90" spans="1:15" x14ac:dyDescent="0.25">
      <c r="A90" s="77">
        <v>88</v>
      </c>
      <c r="I90" s="48"/>
      <c r="J90" s="43"/>
      <c r="K90" s="41"/>
      <c r="L90" s="41"/>
      <c r="M90" s="42"/>
      <c r="N90" s="42"/>
      <c r="O90" s="41"/>
    </row>
    <row r="91" spans="1:15" x14ac:dyDescent="0.25">
      <c r="A91" s="77">
        <v>89</v>
      </c>
      <c r="I91" s="48"/>
      <c r="J91" s="43"/>
      <c r="K91" s="41"/>
      <c r="L91" s="41"/>
      <c r="M91" s="42"/>
      <c r="N91" s="42"/>
      <c r="O91" s="41"/>
    </row>
    <row r="92" spans="1:15" x14ac:dyDescent="0.25">
      <c r="A92" s="77">
        <v>90</v>
      </c>
      <c r="I92" s="48"/>
      <c r="J92" s="43"/>
      <c r="K92" s="41"/>
      <c r="L92" s="41"/>
      <c r="M92" s="42"/>
      <c r="N92" s="42"/>
      <c r="O92" s="41"/>
    </row>
    <row r="93" spans="1:15" x14ac:dyDescent="0.25">
      <c r="A93" s="77">
        <v>91</v>
      </c>
      <c r="I93" s="48"/>
      <c r="J93" s="43"/>
      <c r="K93" s="41"/>
      <c r="L93" s="41"/>
      <c r="M93" s="42"/>
      <c r="N93" s="42"/>
      <c r="O93" s="41"/>
    </row>
    <row r="94" spans="1:15" x14ac:dyDescent="0.25">
      <c r="A94" s="77">
        <v>92</v>
      </c>
      <c r="I94" s="48"/>
      <c r="J94" s="43"/>
      <c r="K94" s="41"/>
      <c r="L94" s="41"/>
      <c r="M94" s="42"/>
      <c r="N94" s="42"/>
      <c r="O94" s="41"/>
    </row>
    <row r="95" spans="1:15" x14ac:dyDescent="0.25">
      <c r="A95" s="77">
        <v>93</v>
      </c>
      <c r="I95" s="48"/>
      <c r="J95" s="43"/>
      <c r="K95" s="41"/>
      <c r="L95" s="41"/>
      <c r="M95" s="42"/>
      <c r="N95" s="42"/>
      <c r="O95" s="41"/>
    </row>
    <row r="96" spans="1:15" x14ac:dyDescent="0.25">
      <c r="A96" s="77">
        <v>94</v>
      </c>
      <c r="I96" s="48"/>
      <c r="J96" s="43"/>
      <c r="K96" s="41"/>
      <c r="L96" s="41"/>
      <c r="M96" s="42"/>
      <c r="N96" s="42"/>
      <c r="O96" s="41"/>
    </row>
    <row r="97" spans="1:15" x14ac:dyDescent="0.25">
      <c r="A97" s="77">
        <v>95</v>
      </c>
      <c r="I97" s="48"/>
      <c r="J97" s="43"/>
      <c r="K97" s="41"/>
      <c r="L97" s="41"/>
      <c r="M97" s="42"/>
      <c r="N97" s="42"/>
      <c r="O97" s="41"/>
    </row>
    <row r="98" spans="1:15" x14ac:dyDescent="0.25">
      <c r="A98" s="77">
        <v>96</v>
      </c>
      <c r="I98" s="48"/>
      <c r="J98" s="43"/>
      <c r="K98" s="41"/>
      <c r="L98" s="41"/>
      <c r="M98" s="42"/>
      <c r="N98" s="42"/>
      <c r="O98" s="41"/>
    </row>
    <row r="99" spans="1:15" x14ac:dyDescent="0.25">
      <c r="A99" s="77">
        <v>97</v>
      </c>
      <c r="I99" s="48"/>
      <c r="J99" s="43"/>
      <c r="K99" s="41"/>
      <c r="L99" s="41"/>
      <c r="M99" s="42"/>
      <c r="N99" s="42"/>
      <c r="O99" s="41"/>
    </row>
    <row r="100" spans="1:15" x14ac:dyDescent="0.25">
      <c r="A100" s="77">
        <v>98</v>
      </c>
      <c r="I100" s="48"/>
      <c r="J100" s="43"/>
      <c r="K100" s="41"/>
      <c r="L100" s="41"/>
      <c r="M100" s="42"/>
      <c r="N100" s="42"/>
      <c r="O100" s="41"/>
    </row>
    <row r="101" spans="1:15" x14ac:dyDescent="0.25">
      <c r="A101" s="77">
        <v>99</v>
      </c>
      <c r="I101" s="48"/>
      <c r="J101" s="47"/>
      <c r="K101" s="45"/>
      <c r="L101" s="45"/>
      <c r="M101" s="46"/>
      <c r="N101" s="46"/>
      <c r="O101" s="45"/>
    </row>
  </sheetData>
  <mergeCells count="1">
    <mergeCell ref="A1:H1"/>
  </mergeCells>
  <pageMargins left="0.23622047244094491" right="0.23622047244094491" top="1.7716535433070868" bottom="2.1653543307086616" header="0.31496062992125984" footer="0.31496062992125984"/>
  <pageSetup paperSize="9" scale="37" orientation="portrait" r:id="rId2"/>
  <headerFooter>
    <oddHeader>&amp;C&amp;G</oddHeader>
    <oddFooter>&amp;C&amp;G</oddFooter>
  </headerFooter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5" tint="-0.249977111117893"/>
  </sheetPr>
  <dimension ref="A1:Q39"/>
  <sheetViews>
    <sheetView workbookViewId="0">
      <selection activeCell="D21" sqref="D21"/>
    </sheetView>
  </sheetViews>
  <sheetFormatPr baseColWidth="10" defaultColWidth="9.140625" defaultRowHeight="15" x14ac:dyDescent="0.25"/>
  <cols>
    <col min="1" max="1" width="5.5703125" style="77" customWidth="1"/>
    <col min="2" max="2" width="10.7109375" style="68" customWidth="1"/>
    <col min="3" max="3" width="37.42578125" customWidth="1"/>
    <col min="4" max="4" width="8.28515625" customWidth="1"/>
    <col min="5" max="5" width="12.140625" customWidth="1"/>
    <col min="6" max="6" width="6.140625" customWidth="1"/>
    <col min="7" max="7" width="27.28515625" customWidth="1"/>
    <col min="8" max="8" width="10" hidden="1" customWidth="1"/>
    <col min="9" max="9" width="7" customWidth="1"/>
    <col min="10" max="10" width="20.7109375" customWidth="1"/>
  </cols>
  <sheetData>
    <row r="1" spans="1:17" ht="30.75" customHeight="1" x14ac:dyDescent="0.25">
      <c r="A1" s="85" t="s">
        <v>639</v>
      </c>
      <c r="B1" s="85"/>
      <c r="C1" s="85"/>
      <c r="D1" s="85"/>
      <c r="E1" s="85"/>
      <c r="F1" s="85"/>
      <c r="G1" s="85"/>
      <c r="H1" s="62"/>
    </row>
    <row r="2" spans="1:17" x14ac:dyDescent="0.25">
      <c r="A2" s="78" t="s">
        <v>27</v>
      </c>
      <c r="B2" s="75" t="s">
        <v>26</v>
      </c>
      <c r="C2" s="15" t="s">
        <v>21</v>
      </c>
      <c r="D2" s="15" t="s">
        <v>20</v>
      </c>
      <c r="E2" s="15" t="s">
        <v>23</v>
      </c>
      <c r="F2" s="15" t="s">
        <v>28</v>
      </c>
      <c r="G2" s="15" t="s">
        <v>25</v>
      </c>
      <c r="H2" s="15" t="s">
        <v>551</v>
      </c>
      <c r="J2" s="51"/>
      <c r="K2" s="44"/>
      <c r="L2" s="45"/>
      <c r="M2" s="45"/>
      <c r="N2" s="46"/>
      <c r="O2" s="46"/>
      <c r="P2" s="45"/>
      <c r="Q2" s="28"/>
    </row>
    <row r="3" spans="1:17" x14ac:dyDescent="0.25">
      <c r="A3" s="77">
        <v>1</v>
      </c>
      <c r="B3" t="s">
        <v>796</v>
      </c>
      <c r="C3" t="s">
        <v>567</v>
      </c>
      <c r="D3">
        <v>127</v>
      </c>
      <c r="E3">
        <v>1996</v>
      </c>
      <c r="F3" t="s">
        <v>6</v>
      </c>
      <c r="G3" t="s">
        <v>434</v>
      </c>
      <c r="H3" t="s">
        <v>139</v>
      </c>
      <c r="J3" s="48"/>
      <c r="K3" s="43"/>
      <c r="L3" s="41"/>
      <c r="M3" s="41"/>
      <c r="N3" s="42"/>
      <c r="O3" s="42"/>
      <c r="P3" s="41"/>
      <c r="Q3" s="28"/>
    </row>
    <row r="4" spans="1:17" x14ac:dyDescent="0.25">
      <c r="A4" s="77">
        <v>2</v>
      </c>
      <c r="B4" t="s">
        <v>802</v>
      </c>
      <c r="C4" t="s">
        <v>562</v>
      </c>
      <c r="D4">
        <v>13</v>
      </c>
      <c r="E4">
        <v>2000</v>
      </c>
      <c r="F4" t="s">
        <v>6</v>
      </c>
      <c r="G4" t="s">
        <v>253</v>
      </c>
      <c r="H4" t="s">
        <v>139</v>
      </c>
      <c r="J4" s="48"/>
      <c r="K4" s="43"/>
      <c r="L4" s="41"/>
      <c r="M4" s="41"/>
      <c r="N4" s="42"/>
      <c r="O4" s="42"/>
      <c r="P4" s="41"/>
      <c r="Q4" s="28"/>
    </row>
    <row r="5" spans="1:17" x14ac:dyDescent="0.25">
      <c r="A5" s="77">
        <v>3</v>
      </c>
      <c r="B5" t="s">
        <v>807</v>
      </c>
      <c r="C5" t="s">
        <v>568</v>
      </c>
      <c r="D5">
        <v>130</v>
      </c>
      <c r="E5">
        <v>2002</v>
      </c>
      <c r="F5" t="s">
        <v>6</v>
      </c>
      <c r="G5" t="s">
        <v>53</v>
      </c>
      <c r="H5" t="s">
        <v>139</v>
      </c>
      <c r="J5" s="48"/>
      <c r="K5" s="43"/>
      <c r="L5" s="41"/>
      <c r="M5" s="41"/>
      <c r="N5" s="42"/>
      <c r="O5" s="42"/>
      <c r="P5" s="41"/>
      <c r="Q5" s="28"/>
    </row>
    <row r="6" spans="1:17" x14ac:dyDescent="0.25">
      <c r="A6" s="77">
        <v>4</v>
      </c>
      <c r="B6" t="s">
        <v>814</v>
      </c>
      <c r="C6" t="s">
        <v>566</v>
      </c>
      <c r="D6">
        <v>124</v>
      </c>
      <c r="E6">
        <v>1997</v>
      </c>
      <c r="F6" t="s">
        <v>6</v>
      </c>
      <c r="G6" t="s">
        <v>348</v>
      </c>
      <c r="H6" t="s">
        <v>139</v>
      </c>
      <c r="J6" s="48"/>
      <c r="K6" s="43"/>
      <c r="L6" s="41"/>
      <c r="M6" s="41"/>
      <c r="N6" s="42"/>
      <c r="O6" s="42"/>
      <c r="P6" s="41"/>
      <c r="Q6" s="28"/>
    </row>
    <row r="7" spans="1:17" x14ac:dyDescent="0.25">
      <c r="A7" s="77">
        <v>5</v>
      </c>
      <c r="B7" t="s">
        <v>827</v>
      </c>
      <c r="C7" t="s">
        <v>565</v>
      </c>
      <c r="D7">
        <v>113</v>
      </c>
      <c r="E7">
        <v>1991</v>
      </c>
      <c r="F7" t="s">
        <v>6</v>
      </c>
      <c r="G7" t="s">
        <v>53</v>
      </c>
      <c r="H7" t="s">
        <v>139</v>
      </c>
      <c r="J7" s="48"/>
      <c r="K7" s="43"/>
      <c r="L7" s="41"/>
      <c r="M7" s="53"/>
      <c r="N7" s="54"/>
      <c r="O7" s="54"/>
      <c r="P7" s="53"/>
      <c r="Q7" s="28"/>
    </row>
    <row r="8" spans="1:17" x14ac:dyDescent="0.25">
      <c r="A8" s="77">
        <v>6</v>
      </c>
      <c r="B8" t="s">
        <v>828</v>
      </c>
      <c r="C8" t="s">
        <v>564</v>
      </c>
      <c r="D8">
        <v>112</v>
      </c>
      <c r="E8">
        <v>1992</v>
      </c>
      <c r="F8" t="s">
        <v>6</v>
      </c>
      <c r="G8" t="s">
        <v>53</v>
      </c>
      <c r="H8" t="s">
        <v>139</v>
      </c>
      <c r="J8" s="48"/>
      <c r="K8" s="43"/>
      <c r="L8" s="41"/>
      <c r="M8" s="41"/>
      <c r="N8" s="42"/>
      <c r="O8" s="42"/>
      <c r="P8" s="41"/>
      <c r="Q8" s="28"/>
    </row>
    <row r="9" spans="1:17" x14ac:dyDescent="0.25">
      <c r="A9" s="77">
        <v>7</v>
      </c>
      <c r="B9" t="s">
        <v>832</v>
      </c>
      <c r="C9" t="s">
        <v>563</v>
      </c>
      <c r="D9">
        <v>91</v>
      </c>
      <c r="E9">
        <v>1990</v>
      </c>
      <c r="F9" t="s">
        <v>6</v>
      </c>
      <c r="G9" t="s">
        <v>439</v>
      </c>
      <c r="H9" t="s">
        <v>139</v>
      </c>
      <c r="J9" s="48"/>
      <c r="K9" s="43"/>
      <c r="L9" s="41"/>
      <c r="M9" s="41"/>
      <c r="N9" s="42"/>
      <c r="O9" s="42"/>
      <c r="P9" s="41"/>
      <c r="Q9" s="28"/>
    </row>
    <row r="10" spans="1:17" x14ac:dyDescent="0.25">
      <c r="A10" s="77">
        <v>8</v>
      </c>
      <c r="B10"/>
      <c r="J10" s="48"/>
      <c r="K10" s="43"/>
      <c r="L10" s="41"/>
      <c r="M10" s="41"/>
      <c r="N10" s="42"/>
      <c r="O10" s="42"/>
      <c r="P10" s="41"/>
      <c r="Q10" s="28"/>
    </row>
    <row r="11" spans="1:17" x14ac:dyDescent="0.25">
      <c r="A11" s="77">
        <v>9</v>
      </c>
      <c r="B11"/>
      <c r="J11" s="48"/>
      <c r="K11" s="43"/>
      <c r="L11" s="41"/>
      <c r="M11" s="41"/>
      <c r="N11" s="42"/>
      <c r="O11" s="42"/>
      <c r="P11" s="41"/>
      <c r="Q11" s="28"/>
    </row>
    <row r="12" spans="1:17" x14ac:dyDescent="0.25">
      <c r="A12" s="77">
        <v>10</v>
      </c>
      <c r="J12" s="48"/>
      <c r="K12" s="43"/>
      <c r="L12" s="41"/>
      <c r="M12" s="41"/>
      <c r="N12" s="42"/>
      <c r="O12" s="42"/>
      <c r="P12" s="41"/>
      <c r="Q12" s="28"/>
    </row>
    <row r="13" spans="1:17" x14ac:dyDescent="0.25">
      <c r="A13" s="77">
        <v>11</v>
      </c>
      <c r="J13" s="48"/>
      <c r="K13" s="43"/>
      <c r="L13" s="41"/>
      <c r="M13" s="41"/>
      <c r="N13" s="42"/>
      <c r="O13" s="42"/>
      <c r="P13" s="41"/>
      <c r="Q13" s="28"/>
    </row>
    <row r="14" spans="1:17" x14ac:dyDescent="0.25">
      <c r="A14" s="77">
        <v>12</v>
      </c>
      <c r="J14" s="48"/>
      <c r="K14" s="43"/>
      <c r="L14" s="41"/>
      <c r="M14" s="41"/>
      <c r="N14" s="42"/>
      <c r="O14" s="42"/>
      <c r="P14" s="41"/>
      <c r="Q14" s="28"/>
    </row>
    <row r="15" spans="1:17" x14ac:dyDescent="0.25">
      <c r="A15" s="77">
        <v>13</v>
      </c>
      <c r="J15" s="48"/>
      <c r="K15" s="43"/>
      <c r="L15" s="41"/>
      <c r="M15" s="41"/>
      <c r="N15" s="42"/>
      <c r="O15" s="42"/>
      <c r="P15" s="41"/>
      <c r="Q15" s="28"/>
    </row>
    <row r="16" spans="1:17" x14ac:dyDescent="0.25">
      <c r="A16" s="77">
        <v>14</v>
      </c>
      <c r="J16" s="48"/>
      <c r="K16" s="43"/>
      <c r="L16" s="41"/>
      <c r="M16" s="41"/>
      <c r="N16" s="42"/>
      <c r="O16" s="42"/>
      <c r="P16" s="41"/>
      <c r="Q16" s="28"/>
    </row>
    <row r="17" spans="1:17" x14ac:dyDescent="0.25">
      <c r="A17" s="77">
        <v>15</v>
      </c>
      <c r="J17" s="48"/>
      <c r="K17" s="43"/>
      <c r="L17" s="41"/>
      <c r="M17" s="41"/>
      <c r="N17" s="42"/>
      <c r="O17" s="42"/>
      <c r="P17" s="41"/>
      <c r="Q17" s="28"/>
    </row>
    <row r="18" spans="1:17" x14ac:dyDescent="0.25">
      <c r="A18" s="77">
        <v>16</v>
      </c>
      <c r="J18" s="48"/>
      <c r="K18" s="43"/>
      <c r="L18" s="41"/>
      <c r="M18" s="41"/>
      <c r="N18" s="42"/>
      <c r="O18" s="42"/>
      <c r="P18" s="41"/>
      <c r="Q18" s="28"/>
    </row>
    <row r="19" spans="1:17" x14ac:dyDescent="0.25">
      <c r="A19" s="77">
        <v>17</v>
      </c>
      <c r="J19" s="48"/>
      <c r="K19" s="43"/>
      <c r="L19" s="41"/>
      <c r="M19" s="41"/>
      <c r="N19" s="42"/>
      <c r="O19" s="42"/>
      <c r="P19" s="41"/>
      <c r="Q19" s="28"/>
    </row>
    <row r="20" spans="1:17" x14ac:dyDescent="0.25">
      <c r="A20" s="77">
        <v>18</v>
      </c>
      <c r="J20" s="48"/>
      <c r="K20" s="43"/>
      <c r="L20" s="41"/>
      <c r="M20" s="41"/>
      <c r="N20" s="42"/>
      <c r="O20" s="42"/>
      <c r="P20" s="41"/>
      <c r="Q20" s="28"/>
    </row>
    <row r="21" spans="1:17" x14ac:dyDescent="0.25">
      <c r="A21" s="77">
        <v>19</v>
      </c>
      <c r="J21" s="48"/>
      <c r="K21" s="43"/>
      <c r="L21" s="41"/>
      <c r="M21" s="41"/>
      <c r="N21" s="42"/>
      <c r="O21" s="42"/>
      <c r="P21" s="41"/>
      <c r="Q21" s="28"/>
    </row>
    <row r="22" spans="1:17" x14ac:dyDescent="0.25">
      <c r="A22" s="77">
        <v>20</v>
      </c>
      <c r="J22" s="48"/>
      <c r="K22" s="43"/>
      <c r="L22" s="41"/>
      <c r="M22" s="41"/>
      <c r="N22" s="42"/>
      <c r="O22" s="42"/>
      <c r="P22" s="41"/>
      <c r="Q22" s="28"/>
    </row>
    <row r="23" spans="1:17" x14ac:dyDescent="0.25">
      <c r="A23" s="77">
        <v>21</v>
      </c>
      <c r="J23" s="48"/>
      <c r="K23" s="43"/>
      <c r="L23" s="41"/>
      <c r="M23" s="41"/>
      <c r="N23" s="42"/>
      <c r="O23" s="42"/>
      <c r="P23" s="41"/>
      <c r="Q23" s="28"/>
    </row>
    <row r="24" spans="1:17" x14ac:dyDescent="0.25">
      <c r="A24" s="77">
        <v>22</v>
      </c>
      <c r="J24" s="48"/>
      <c r="K24" s="43"/>
      <c r="L24" s="41"/>
      <c r="M24" s="41"/>
      <c r="N24" s="42"/>
      <c r="O24" s="42"/>
      <c r="P24" s="41"/>
      <c r="Q24" s="28"/>
    </row>
    <row r="25" spans="1:17" x14ac:dyDescent="0.25">
      <c r="A25" s="77">
        <v>23</v>
      </c>
      <c r="J25" s="48"/>
      <c r="K25" s="43"/>
      <c r="L25" s="41"/>
      <c r="M25" s="41"/>
      <c r="N25" s="42"/>
      <c r="O25" s="42"/>
      <c r="P25" s="41"/>
      <c r="Q25" s="28"/>
    </row>
    <row r="26" spans="1:17" x14ac:dyDescent="0.25">
      <c r="A26" s="77">
        <v>24</v>
      </c>
      <c r="J26" s="52"/>
      <c r="K26" s="43"/>
      <c r="L26" s="41"/>
      <c r="M26" s="41"/>
      <c r="N26" s="42"/>
      <c r="O26" s="42"/>
      <c r="P26" s="41"/>
      <c r="Q26" s="28"/>
    </row>
    <row r="27" spans="1:17" x14ac:dyDescent="0.25">
      <c r="A27" s="77">
        <v>25</v>
      </c>
      <c r="J27" s="48"/>
      <c r="K27" s="43"/>
      <c r="L27" s="41"/>
      <c r="M27" s="41"/>
      <c r="N27" s="42"/>
      <c r="O27" s="42"/>
      <c r="P27" s="41"/>
      <c r="Q27" s="28"/>
    </row>
    <row r="28" spans="1:17" x14ac:dyDescent="0.25">
      <c r="A28" s="77">
        <v>26</v>
      </c>
      <c r="J28" s="48"/>
      <c r="K28" s="43"/>
      <c r="L28" s="41"/>
      <c r="M28" s="41"/>
      <c r="N28" s="42"/>
      <c r="O28" s="42"/>
      <c r="P28" s="41"/>
      <c r="Q28" s="28"/>
    </row>
    <row r="29" spans="1:17" x14ac:dyDescent="0.25">
      <c r="A29" s="77">
        <v>27</v>
      </c>
      <c r="J29" s="48"/>
      <c r="K29" s="43"/>
      <c r="L29" s="41"/>
      <c r="M29" s="41"/>
      <c r="N29" s="42"/>
      <c r="O29" s="42"/>
      <c r="P29" s="41"/>
      <c r="Q29" s="28"/>
    </row>
    <row r="30" spans="1:17" x14ac:dyDescent="0.25">
      <c r="A30" s="77">
        <v>28</v>
      </c>
      <c r="J30" s="48"/>
      <c r="K30" s="43"/>
      <c r="L30" s="41"/>
      <c r="M30" s="41"/>
      <c r="N30" s="42"/>
      <c r="O30" s="42"/>
      <c r="P30" s="41"/>
      <c r="Q30" s="28"/>
    </row>
    <row r="31" spans="1:17" x14ac:dyDescent="0.25">
      <c r="A31" s="77">
        <v>29</v>
      </c>
      <c r="J31" s="48"/>
      <c r="K31" s="43"/>
      <c r="L31" s="41"/>
      <c r="M31" s="41"/>
      <c r="N31" s="42"/>
      <c r="O31" s="42"/>
      <c r="P31" s="41"/>
      <c r="Q31" s="28"/>
    </row>
    <row r="32" spans="1:17" x14ac:dyDescent="0.25">
      <c r="A32" s="77">
        <v>30</v>
      </c>
      <c r="J32" s="48"/>
      <c r="K32" s="43"/>
      <c r="L32" s="41"/>
      <c r="M32" s="41"/>
      <c r="N32" s="42"/>
      <c r="O32" s="42"/>
      <c r="P32" s="41"/>
    </row>
    <row r="33" spans="1:16" x14ac:dyDescent="0.25">
      <c r="A33" s="77">
        <v>31</v>
      </c>
      <c r="J33" s="48"/>
      <c r="K33" s="43"/>
      <c r="L33" s="41"/>
      <c r="M33" s="41"/>
      <c r="N33" s="42"/>
      <c r="O33" s="42"/>
      <c r="P33" s="41"/>
    </row>
    <row r="34" spans="1:16" x14ac:dyDescent="0.25">
      <c r="A34" s="77">
        <v>32</v>
      </c>
      <c r="J34" s="48"/>
      <c r="K34" s="43"/>
      <c r="L34" s="41"/>
      <c r="M34" s="41"/>
      <c r="N34" s="42"/>
      <c r="O34" s="42"/>
      <c r="P34" s="41"/>
    </row>
    <row r="35" spans="1:16" x14ac:dyDescent="0.25">
      <c r="A35" s="77">
        <v>33</v>
      </c>
      <c r="J35" s="48"/>
      <c r="K35" s="43"/>
      <c r="L35" s="41"/>
      <c r="M35" s="41"/>
      <c r="N35" s="42"/>
      <c r="O35" s="42"/>
      <c r="P35" s="41"/>
    </row>
    <row r="36" spans="1:16" x14ac:dyDescent="0.25">
      <c r="A36" s="77">
        <v>34</v>
      </c>
      <c r="J36" s="48"/>
      <c r="K36" s="43"/>
      <c r="L36" s="41"/>
      <c r="M36" s="41"/>
      <c r="N36" s="42"/>
      <c r="O36" s="42"/>
      <c r="P36" s="41"/>
    </row>
    <row r="37" spans="1:16" x14ac:dyDescent="0.25">
      <c r="A37" s="77">
        <v>35</v>
      </c>
      <c r="J37" s="48"/>
      <c r="K37" s="43"/>
      <c r="L37" s="41"/>
      <c r="M37" s="41"/>
      <c r="N37" s="42"/>
      <c r="O37" s="42"/>
      <c r="P37" s="41"/>
    </row>
    <row r="38" spans="1:16" x14ac:dyDescent="0.25">
      <c r="A38" s="77">
        <v>36</v>
      </c>
      <c r="J38" s="48"/>
      <c r="K38" s="43"/>
      <c r="L38" s="41"/>
      <c r="M38" s="41"/>
      <c r="N38" s="42"/>
      <c r="O38" s="42"/>
      <c r="P38" s="41"/>
    </row>
    <row r="39" spans="1:16" x14ac:dyDescent="0.25">
      <c r="A39" s="77">
        <v>37</v>
      </c>
      <c r="J39" s="48"/>
      <c r="K39" s="43"/>
      <c r="L39" s="41"/>
      <c r="M39" s="41"/>
      <c r="N39" s="42"/>
      <c r="O39" s="42"/>
      <c r="P39" s="41"/>
    </row>
  </sheetData>
  <mergeCells count="1">
    <mergeCell ref="A1:G1"/>
  </mergeCells>
  <pageMargins left="0.23622047244094491" right="0.23622047244094491" top="1.7716535433070868" bottom="2.1653543307086616" header="0.31496062992125984" footer="0.31496062992125984"/>
  <pageSetup paperSize="9" scale="90" fitToHeight="0" orientation="portrait" horizontalDpi="4294967293" verticalDpi="4294967293" r:id="rId2"/>
  <headerFooter>
    <oddHeader>&amp;C&amp;G</oddHeader>
    <oddFooter>&amp;C&amp;G</oddFooter>
  </headerFooter>
  <legacyDrawingHF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5" tint="-0.249977111117893"/>
  </sheetPr>
  <dimension ref="A1:P37"/>
  <sheetViews>
    <sheetView workbookViewId="0">
      <selection activeCell="M7" sqref="M7"/>
    </sheetView>
  </sheetViews>
  <sheetFormatPr baseColWidth="10" defaultColWidth="9.140625" defaultRowHeight="15" x14ac:dyDescent="0.25"/>
  <cols>
    <col min="1" max="1" width="5.5703125" style="79" customWidth="1"/>
    <col min="2" max="2" width="9.85546875" style="70" customWidth="1"/>
    <col min="3" max="3" width="37.42578125" customWidth="1"/>
    <col min="4" max="4" width="8.28515625" customWidth="1"/>
    <col min="5" max="5" width="12.140625" customWidth="1"/>
    <col min="6" max="6" width="6.140625" customWidth="1"/>
    <col min="7" max="7" width="32.42578125" customWidth="1"/>
    <col min="8" max="8" width="7" hidden="1" customWidth="1"/>
    <col min="9" max="9" width="20.7109375" customWidth="1"/>
  </cols>
  <sheetData>
    <row r="1" spans="1:16" ht="30.75" customHeight="1" x14ac:dyDescent="0.25">
      <c r="A1" s="85" t="s">
        <v>640</v>
      </c>
      <c r="B1" s="85"/>
      <c r="C1" s="85"/>
      <c r="D1" s="85"/>
      <c r="E1" s="85"/>
      <c r="F1" s="85"/>
      <c r="G1" s="85"/>
      <c r="H1" s="85"/>
    </row>
    <row r="2" spans="1:16" x14ac:dyDescent="0.25">
      <c r="A2" s="78" t="s">
        <v>27</v>
      </c>
      <c r="B2" s="69" t="s">
        <v>26</v>
      </c>
      <c r="C2" s="15" t="s">
        <v>21</v>
      </c>
      <c r="D2" s="15" t="s">
        <v>20</v>
      </c>
      <c r="E2" s="15" t="s">
        <v>23</v>
      </c>
      <c r="F2" s="15" t="s">
        <v>28</v>
      </c>
      <c r="G2" s="15" t="s">
        <v>25</v>
      </c>
      <c r="H2" s="15" t="s">
        <v>30</v>
      </c>
      <c r="I2" s="51"/>
      <c r="J2" s="44"/>
      <c r="K2" s="45"/>
      <c r="L2" s="45"/>
      <c r="M2" s="46"/>
      <c r="N2" s="46"/>
      <c r="O2" s="45"/>
      <c r="P2" s="28"/>
    </row>
    <row r="3" spans="1:16" x14ac:dyDescent="0.25">
      <c r="A3" s="77">
        <v>1</v>
      </c>
      <c r="B3" t="s">
        <v>709</v>
      </c>
      <c r="C3" t="s">
        <v>190</v>
      </c>
      <c r="D3">
        <v>2</v>
      </c>
      <c r="E3">
        <v>1998</v>
      </c>
      <c r="F3" t="s">
        <v>6</v>
      </c>
      <c r="G3" t="s">
        <v>220</v>
      </c>
      <c r="H3" t="s">
        <v>137</v>
      </c>
      <c r="I3" s="51"/>
      <c r="J3" s="44"/>
      <c r="K3" s="45"/>
      <c r="L3" s="45"/>
      <c r="M3" s="46"/>
      <c r="N3" s="46"/>
      <c r="O3" s="45"/>
      <c r="P3" s="28"/>
    </row>
    <row r="4" spans="1:16" x14ac:dyDescent="0.25">
      <c r="A4" s="77">
        <v>2</v>
      </c>
      <c r="B4" t="s">
        <v>710</v>
      </c>
      <c r="C4" t="s">
        <v>202</v>
      </c>
      <c r="D4">
        <v>3</v>
      </c>
      <c r="E4">
        <v>2003</v>
      </c>
      <c r="F4" t="s">
        <v>6</v>
      </c>
      <c r="G4" t="s">
        <v>221</v>
      </c>
      <c r="H4" t="s">
        <v>137</v>
      </c>
      <c r="I4" s="51"/>
      <c r="J4" s="44"/>
      <c r="K4" s="45"/>
      <c r="L4" s="45"/>
      <c r="M4" s="46"/>
      <c r="N4" s="46"/>
      <c r="O4" s="45"/>
      <c r="P4" s="28"/>
    </row>
    <row r="5" spans="1:16" x14ac:dyDescent="0.25">
      <c r="A5" s="77">
        <v>3</v>
      </c>
      <c r="B5" t="s">
        <v>712</v>
      </c>
      <c r="C5" t="s">
        <v>696</v>
      </c>
      <c r="D5">
        <v>148</v>
      </c>
      <c r="E5">
        <v>1997</v>
      </c>
      <c r="F5" t="s">
        <v>6</v>
      </c>
      <c r="G5" t="s">
        <v>53</v>
      </c>
      <c r="H5" t="s">
        <v>137</v>
      </c>
      <c r="I5" s="51"/>
      <c r="J5" s="44"/>
      <c r="K5" s="45"/>
      <c r="L5" s="45"/>
      <c r="M5" s="46"/>
      <c r="N5" s="46"/>
      <c r="O5" s="45"/>
      <c r="P5" s="28"/>
    </row>
    <row r="6" spans="1:16" x14ac:dyDescent="0.25">
      <c r="A6" s="77">
        <v>4</v>
      </c>
      <c r="B6" t="s">
        <v>713</v>
      </c>
      <c r="C6" t="s">
        <v>191</v>
      </c>
      <c r="D6">
        <v>4</v>
      </c>
      <c r="E6">
        <v>1994</v>
      </c>
      <c r="F6" t="s">
        <v>6</v>
      </c>
      <c r="G6" t="s">
        <v>123</v>
      </c>
      <c r="H6" t="s">
        <v>137</v>
      </c>
      <c r="I6" s="51"/>
      <c r="J6" s="44"/>
      <c r="K6" s="45"/>
      <c r="L6" s="45"/>
      <c r="M6" s="46"/>
      <c r="N6" s="46"/>
      <c r="O6" s="45"/>
      <c r="P6" s="28"/>
    </row>
    <row r="7" spans="1:16" x14ac:dyDescent="0.25">
      <c r="A7" s="77">
        <v>5</v>
      </c>
      <c r="B7" t="s">
        <v>714</v>
      </c>
      <c r="C7" t="s">
        <v>189</v>
      </c>
      <c r="D7">
        <v>15</v>
      </c>
      <c r="E7">
        <v>1992</v>
      </c>
      <c r="F7" t="s">
        <v>6</v>
      </c>
      <c r="G7" t="s">
        <v>53</v>
      </c>
      <c r="H7" t="s">
        <v>137</v>
      </c>
      <c r="I7" s="51"/>
      <c r="J7" s="44"/>
      <c r="K7" s="45"/>
      <c r="L7" s="45"/>
      <c r="M7" s="46"/>
      <c r="N7" s="46"/>
      <c r="O7" s="45"/>
      <c r="P7" s="28"/>
    </row>
    <row r="8" spans="1:16" x14ac:dyDescent="0.25">
      <c r="A8" s="77">
        <v>6</v>
      </c>
      <c r="B8" t="s">
        <v>716</v>
      </c>
      <c r="C8" t="s">
        <v>559</v>
      </c>
      <c r="D8">
        <v>89</v>
      </c>
      <c r="E8">
        <v>1999</v>
      </c>
      <c r="F8" t="s">
        <v>6</v>
      </c>
      <c r="G8" t="s">
        <v>681</v>
      </c>
      <c r="H8" t="s">
        <v>137</v>
      </c>
      <c r="I8" s="51"/>
      <c r="J8" s="44"/>
      <c r="K8" s="45"/>
      <c r="L8" s="45"/>
      <c r="M8" s="46"/>
      <c r="N8" s="46"/>
      <c r="O8" s="45"/>
      <c r="P8" s="28"/>
    </row>
    <row r="9" spans="1:16" x14ac:dyDescent="0.25">
      <c r="A9" s="77">
        <v>7</v>
      </c>
      <c r="B9" t="s">
        <v>718</v>
      </c>
      <c r="C9" t="s">
        <v>192</v>
      </c>
      <c r="D9">
        <v>59</v>
      </c>
      <c r="E9">
        <v>2002</v>
      </c>
      <c r="F9" t="s">
        <v>6</v>
      </c>
      <c r="G9" t="s">
        <v>53</v>
      </c>
      <c r="H9" t="s">
        <v>137</v>
      </c>
      <c r="I9" s="51"/>
      <c r="J9" s="44"/>
      <c r="K9" s="45"/>
      <c r="L9" s="45"/>
      <c r="M9" s="46"/>
      <c r="N9" s="46"/>
      <c r="O9" s="45"/>
      <c r="P9" s="28"/>
    </row>
    <row r="10" spans="1:16" x14ac:dyDescent="0.25">
      <c r="A10" s="77">
        <v>8</v>
      </c>
      <c r="B10" t="s">
        <v>724</v>
      </c>
      <c r="C10" t="s">
        <v>555</v>
      </c>
      <c r="D10">
        <v>53</v>
      </c>
      <c r="E10">
        <v>1989</v>
      </c>
      <c r="F10" t="s">
        <v>6</v>
      </c>
      <c r="G10" t="s">
        <v>53</v>
      </c>
      <c r="H10" t="s">
        <v>137</v>
      </c>
      <c r="I10" s="51"/>
      <c r="J10" s="44"/>
      <c r="K10" s="45"/>
      <c r="L10" s="45"/>
      <c r="M10" s="46"/>
      <c r="N10" s="46"/>
      <c r="O10" s="45"/>
      <c r="P10" s="28"/>
    </row>
    <row r="11" spans="1:16" x14ac:dyDescent="0.25">
      <c r="A11" s="77">
        <v>9</v>
      </c>
      <c r="B11" t="s">
        <v>726</v>
      </c>
      <c r="C11" t="s">
        <v>694</v>
      </c>
      <c r="D11">
        <v>163</v>
      </c>
      <c r="E11">
        <v>2001</v>
      </c>
      <c r="F11" t="s">
        <v>6</v>
      </c>
      <c r="G11" t="s">
        <v>692</v>
      </c>
      <c r="H11" t="s">
        <v>137</v>
      </c>
      <c r="I11" s="51"/>
      <c r="J11" s="44"/>
      <c r="K11" s="45"/>
      <c r="L11" s="45"/>
      <c r="M11" s="46"/>
      <c r="N11" s="46"/>
      <c r="O11" s="45"/>
      <c r="P11" s="28"/>
    </row>
    <row r="12" spans="1:16" x14ac:dyDescent="0.25">
      <c r="A12" s="77">
        <v>10</v>
      </c>
      <c r="B12" t="s">
        <v>731</v>
      </c>
      <c r="C12" t="s">
        <v>193</v>
      </c>
      <c r="D12">
        <v>93</v>
      </c>
      <c r="E12">
        <v>2000</v>
      </c>
      <c r="F12" t="s">
        <v>6</v>
      </c>
      <c r="G12" t="s">
        <v>53</v>
      </c>
      <c r="H12" t="s">
        <v>137</v>
      </c>
      <c r="I12" s="51"/>
      <c r="J12" s="44"/>
      <c r="K12" s="45"/>
      <c r="L12" s="45"/>
      <c r="M12" s="46"/>
      <c r="N12" s="46"/>
      <c r="O12" s="45"/>
      <c r="P12" s="28"/>
    </row>
    <row r="13" spans="1:16" x14ac:dyDescent="0.25">
      <c r="A13" s="77">
        <v>11</v>
      </c>
      <c r="B13" t="s">
        <v>732</v>
      </c>
      <c r="C13" t="s">
        <v>557</v>
      </c>
      <c r="D13">
        <v>83</v>
      </c>
      <c r="E13">
        <v>2002</v>
      </c>
      <c r="F13" t="s">
        <v>6</v>
      </c>
      <c r="G13" t="s">
        <v>437</v>
      </c>
      <c r="H13" t="s">
        <v>137</v>
      </c>
      <c r="I13" s="51"/>
      <c r="J13" s="44"/>
      <c r="K13" s="45"/>
      <c r="L13" s="45"/>
      <c r="M13" s="46"/>
      <c r="N13" s="46"/>
      <c r="O13" s="45"/>
      <c r="P13" s="28"/>
    </row>
    <row r="14" spans="1:16" x14ac:dyDescent="0.25">
      <c r="A14" s="77">
        <v>12</v>
      </c>
      <c r="B14" t="s">
        <v>735</v>
      </c>
      <c r="C14" t="s">
        <v>700</v>
      </c>
      <c r="D14">
        <v>161</v>
      </c>
      <c r="E14">
        <v>2001</v>
      </c>
      <c r="F14" t="s">
        <v>6</v>
      </c>
      <c r="G14" t="s">
        <v>53</v>
      </c>
      <c r="H14" t="s">
        <v>137</v>
      </c>
      <c r="I14" s="51"/>
      <c r="J14" s="44"/>
      <c r="K14" s="45"/>
      <c r="L14" s="45"/>
      <c r="M14" s="46"/>
      <c r="N14" s="46"/>
      <c r="O14" s="45"/>
      <c r="P14" s="28"/>
    </row>
    <row r="15" spans="1:16" x14ac:dyDescent="0.25">
      <c r="A15" s="77">
        <v>13</v>
      </c>
      <c r="B15" t="s">
        <v>736</v>
      </c>
      <c r="C15" t="s">
        <v>561</v>
      </c>
      <c r="D15">
        <v>140</v>
      </c>
      <c r="E15">
        <v>1992</v>
      </c>
      <c r="F15" t="s">
        <v>6</v>
      </c>
      <c r="G15" t="s">
        <v>370</v>
      </c>
      <c r="H15" t="s">
        <v>137</v>
      </c>
      <c r="I15" s="51"/>
      <c r="J15" s="44"/>
      <c r="K15" s="45"/>
      <c r="L15" s="45"/>
      <c r="M15" s="46"/>
      <c r="N15" s="46"/>
      <c r="O15" s="45"/>
      <c r="P15" s="28"/>
    </row>
    <row r="16" spans="1:16" x14ac:dyDescent="0.25">
      <c r="A16" s="77">
        <v>14</v>
      </c>
      <c r="B16" t="s">
        <v>737</v>
      </c>
      <c r="C16" t="s">
        <v>697</v>
      </c>
      <c r="D16">
        <v>152</v>
      </c>
      <c r="E16">
        <v>2002</v>
      </c>
      <c r="F16" t="s">
        <v>6</v>
      </c>
      <c r="G16" t="s">
        <v>58</v>
      </c>
      <c r="H16" t="s">
        <v>137</v>
      </c>
      <c r="I16" s="51"/>
      <c r="J16" s="44"/>
      <c r="K16" s="45"/>
      <c r="L16" s="45"/>
      <c r="M16" s="46"/>
      <c r="N16" s="46"/>
      <c r="O16" s="45"/>
      <c r="P16" s="28"/>
    </row>
    <row r="17" spans="1:16" x14ac:dyDescent="0.25">
      <c r="A17" s="77">
        <v>15</v>
      </c>
      <c r="B17" t="s">
        <v>738</v>
      </c>
      <c r="C17" t="s">
        <v>558</v>
      </c>
      <c r="D17">
        <v>84</v>
      </c>
      <c r="E17">
        <v>1996</v>
      </c>
      <c r="F17" t="s">
        <v>6</v>
      </c>
      <c r="G17" t="s">
        <v>348</v>
      </c>
      <c r="H17" t="s">
        <v>137</v>
      </c>
      <c r="I17" s="51"/>
      <c r="J17" s="44"/>
      <c r="K17" s="45"/>
      <c r="L17" s="45"/>
      <c r="M17" s="46"/>
      <c r="N17" s="46"/>
      <c r="O17" s="45"/>
      <c r="P17" s="28"/>
    </row>
    <row r="18" spans="1:16" x14ac:dyDescent="0.25">
      <c r="A18" s="77">
        <v>16</v>
      </c>
      <c r="B18" t="s">
        <v>740</v>
      </c>
      <c r="C18" t="s">
        <v>698</v>
      </c>
      <c r="D18">
        <v>158</v>
      </c>
      <c r="E18">
        <v>2003</v>
      </c>
      <c r="F18" t="s">
        <v>6</v>
      </c>
      <c r="G18" t="s">
        <v>681</v>
      </c>
      <c r="H18" t="s">
        <v>137</v>
      </c>
      <c r="I18" s="51"/>
      <c r="J18" s="44"/>
      <c r="K18" s="45"/>
      <c r="L18" s="45"/>
      <c r="M18" s="46"/>
      <c r="N18" s="46"/>
      <c r="O18" s="45"/>
      <c r="P18" s="28"/>
    </row>
    <row r="19" spans="1:16" x14ac:dyDescent="0.25">
      <c r="A19" s="77">
        <v>17</v>
      </c>
      <c r="B19" t="s">
        <v>741</v>
      </c>
      <c r="C19" t="s">
        <v>552</v>
      </c>
      <c r="D19">
        <v>8</v>
      </c>
      <c r="E19">
        <v>2002</v>
      </c>
      <c r="F19" t="s">
        <v>6</v>
      </c>
      <c r="G19" t="s">
        <v>253</v>
      </c>
      <c r="H19" t="s">
        <v>137</v>
      </c>
      <c r="I19" s="51"/>
      <c r="J19" s="44"/>
      <c r="K19" s="45"/>
      <c r="L19" s="45"/>
      <c r="M19" s="46"/>
      <c r="N19" s="46"/>
      <c r="O19" s="45"/>
      <c r="P19" s="28"/>
    </row>
    <row r="20" spans="1:16" x14ac:dyDescent="0.25">
      <c r="A20" s="77">
        <v>18</v>
      </c>
      <c r="B20" t="s">
        <v>755</v>
      </c>
      <c r="C20" t="s">
        <v>553</v>
      </c>
      <c r="D20">
        <v>48</v>
      </c>
      <c r="E20">
        <v>1996</v>
      </c>
      <c r="F20" t="s">
        <v>6</v>
      </c>
      <c r="G20" t="s">
        <v>53</v>
      </c>
      <c r="H20" t="s">
        <v>137</v>
      </c>
      <c r="I20" s="51"/>
      <c r="J20" s="44"/>
      <c r="K20" s="45"/>
      <c r="L20" s="45"/>
      <c r="M20" s="46"/>
      <c r="N20" s="46"/>
      <c r="O20" s="45"/>
      <c r="P20" s="28"/>
    </row>
    <row r="21" spans="1:16" x14ac:dyDescent="0.25">
      <c r="A21" s="77">
        <v>19</v>
      </c>
      <c r="B21" t="s">
        <v>753</v>
      </c>
      <c r="C21" t="s">
        <v>560</v>
      </c>
      <c r="D21">
        <v>122</v>
      </c>
      <c r="E21">
        <v>1989</v>
      </c>
      <c r="F21" t="s">
        <v>6</v>
      </c>
      <c r="G21" t="s">
        <v>345</v>
      </c>
      <c r="H21" t="s">
        <v>137</v>
      </c>
      <c r="I21" s="51"/>
      <c r="J21" s="44"/>
      <c r="K21" s="45"/>
      <c r="L21" s="45"/>
      <c r="M21" s="46"/>
      <c r="N21" s="46"/>
      <c r="O21" s="45"/>
      <c r="P21" s="28"/>
    </row>
    <row r="22" spans="1:16" x14ac:dyDescent="0.25">
      <c r="A22" s="77">
        <v>20</v>
      </c>
      <c r="B22" t="s">
        <v>758</v>
      </c>
      <c r="C22" t="s">
        <v>554</v>
      </c>
      <c r="D22">
        <v>51</v>
      </c>
      <c r="E22">
        <v>1999</v>
      </c>
      <c r="F22" t="s">
        <v>6</v>
      </c>
      <c r="G22" t="s">
        <v>53</v>
      </c>
      <c r="H22" t="s">
        <v>137</v>
      </c>
      <c r="I22" s="51"/>
      <c r="J22" s="44"/>
      <c r="K22" s="45"/>
      <c r="L22" s="45"/>
      <c r="M22" s="46"/>
      <c r="N22" s="46"/>
      <c r="O22" s="45"/>
      <c r="P22" s="28"/>
    </row>
    <row r="23" spans="1:16" x14ac:dyDescent="0.25">
      <c r="A23" s="77">
        <v>21</v>
      </c>
      <c r="B23" t="s">
        <v>764</v>
      </c>
      <c r="C23" t="s">
        <v>699</v>
      </c>
      <c r="D23">
        <v>159</v>
      </c>
      <c r="E23">
        <v>2001</v>
      </c>
      <c r="F23" t="s">
        <v>6</v>
      </c>
      <c r="G23" t="s">
        <v>53</v>
      </c>
      <c r="H23" t="s">
        <v>137</v>
      </c>
      <c r="I23" s="51"/>
      <c r="J23" s="44"/>
      <c r="K23" s="45"/>
      <c r="L23" s="45"/>
      <c r="M23" s="46"/>
      <c r="N23" s="46"/>
      <c r="O23" s="45"/>
      <c r="P23" s="28"/>
    </row>
    <row r="24" spans="1:16" x14ac:dyDescent="0.25">
      <c r="A24" s="77">
        <v>22</v>
      </c>
      <c r="B24" t="s">
        <v>774</v>
      </c>
      <c r="C24" t="s">
        <v>194</v>
      </c>
      <c r="D24">
        <v>7</v>
      </c>
      <c r="E24">
        <v>1993</v>
      </c>
      <c r="F24" t="s">
        <v>6</v>
      </c>
      <c r="G24" t="s">
        <v>253</v>
      </c>
      <c r="H24" t="s">
        <v>137</v>
      </c>
      <c r="I24" s="51"/>
      <c r="J24" s="44"/>
      <c r="K24" s="45"/>
      <c r="L24" s="45"/>
      <c r="M24" s="46"/>
      <c r="N24" s="46"/>
      <c r="O24" s="45"/>
      <c r="P24" s="28"/>
    </row>
    <row r="25" spans="1:16" x14ac:dyDescent="0.25">
      <c r="A25" s="77">
        <v>23</v>
      </c>
      <c r="B25" t="s">
        <v>775</v>
      </c>
      <c r="C25" t="s">
        <v>556</v>
      </c>
      <c r="D25">
        <v>76</v>
      </c>
      <c r="E25">
        <v>1998</v>
      </c>
      <c r="F25" t="s">
        <v>6</v>
      </c>
      <c r="G25" t="s">
        <v>53</v>
      </c>
      <c r="H25" t="s">
        <v>137</v>
      </c>
      <c r="I25" s="51"/>
      <c r="J25" s="44"/>
      <c r="K25" s="45"/>
      <c r="L25" s="45"/>
      <c r="M25" s="46"/>
      <c r="N25" s="46"/>
      <c r="O25" s="45"/>
      <c r="P25" s="28"/>
    </row>
    <row r="26" spans="1:16" x14ac:dyDescent="0.25">
      <c r="A26" s="77">
        <v>24</v>
      </c>
      <c r="B26" t="s">
        <v>786</v>
      </c>
      <c r="C26" t="s">
        <v>695</v>
      </c>
      <c r="D26">
        <v>147</v>
      </c>
      <c r="E26">
        <v>1997</v>
      </c>
      <c r="F26" t="s">
        <v>6</v>
      </c>
      <c r="G26" t="s">
        <v>655</v>
      </c>
      <c r="H26" t="s">
        <v>137</v>
      </c>
      <c r="I26" s="51"/>
      <c r="J26" s="44"/>
      <c r="K26" s="45"/>
      <c r="L26" s="45"/>
      <c r="M26" s="46"/>
      <c r="N26" s="46"/>
      <c r="O26" s="45"/>
      <c r="P26" s="28"/>
    </row>
    <row r="27" spans="1:16" x14ac:dyDescent="0.25">
      <c r="A27" s="77">
        <v>25</v>
      </c>
      <c r="B27"/>
      <c r="I27" s="51"/>
      <c r="J27" s="44"/>
      <c r="K27" s="45"/>
      <c r="L27" s="45"/>
      <c r="M27" s="46"/>
      <c r="N27" s="46"/>
      <c r="O27" s="45"/>
      <c r="P27" s="28"/>
    </row>
    <row r="28" spans="1:16" x14ac:dyDescent="0.25">
      <c r="A28" s="77">
        <v>26</v>
      </c>
      <c r="B28"/>
      <c r="I28" s="51"/>
      <c r="J28" s="44"/>
      <c r="K28" s="45"/>
      <c r="L28" s="45"/>
      <c r="M28" s="46"/>
      <c r="N28" s="46"/>
      <c r="O28" s="45"/>
      <c r="P28" s="28"/>
    </row>
    <row r="29" spans="1:16" x14ac:dyDescent="0.25">
      <c r="A29" s="77">
        <v>27</v>
      </c>
      <c r="B29"/>
      <c r="I29" s="51"/>
      <c r="J29" s="44"/>
      <c r="K29" s="45"/>
      <c r="L29" s="45"/>
      <c r="M29" s="46"/>
      <c r="N29" s="46"/>
      <c r="O29" s="45"/>
      <c r="P29" s="28"/>
    </row>
    <row r="30" spans="1:16" x14ac:dyDescent="0.25">
      <c r="A30" s="77">
        <v>28</v>
      </c>
      <c r="B30"/>
      <c r="I30" s="51"/>
      <c r="J30" s="44"/>
      <c r="K30" s="45"/>
      <c r="L30" s="45"/>
      <c r="M30" s="46"/>
      <c r="N30" s="46"/>
      <c r="O30" s="45"/>
      <c r="P30" s="28"/>
    </row>
    <row r="31" spans="1:16" x14ac:dyDescent="0.25">
      <c r="A31" s="77">
        <v>29</v>
      </c>
      <c r="B31"/>
      <c r="I31" s="28"/>
      <c r="J31" s="28"/>
      <c r="K31" s="28"/>
      <c r="L31" s="28"/>
      <c r="M31" s="28"/>
      <c r="N31" s="28"/>
      <c r="O31" s="28"/>
      <c r="P31" s="28"/>
    </row>
    <row r="32" spans="1:16" x14ac:dyDescent="0.25">
      <c r="A32" s="77"/>
      <c r="B32"/>
    </row>
    <row r="33" spans="1:2" x14ac:dyDescent="0.25">
      <c r="A33" s="77"/>
      <c r="B33"/>
    </row>
    <row r="34" spans="1:2" x14ac:dyDescent="0.25">
      <c r="A34" s="77"/>
      <c r="B34"/>
    </row>
    <row r="35" spans="1:2" x14ac:dyDescent="0.25">
      <c r="A35" s="77"/>
      <c r="B35"/>
    </row>
    <row r="36" spans="1:2" x14ac:dyDescent="0.25">
      <c r="A36" s="77"/>
      <c r="B36"/>
    </row>
    <row r="37" spans="1:2" x14ac:dyDescent="0.25">
      <c r="A37" s="77"/>
      <c r="B37"/>
    </row>
  </sheetData>
  <mergeCells count="1">
    <mergeCell ref="A1:H1"/>
  </mergeCells>
  <pageMargins left="0.23622047244094491" right="0.23622047244094491" top="1.7716535433070868" bottom="2.1653543307086616" header="0.31496062992125984" footer="0.31496062992125984"/>
  <pageSetup paperSize="9" scale="90" fitToHeight="0" orientation="portrait" horizontalDpi="4294967293" verticalDpi="4294967293" r:id="rId2"/>
  <headerFooter>
    <oddHeader>&amp;C&amp;G</oddHeader>
    <oddFooter>&amp;C&amp;G</oddFooter>
  </headerFooter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9119A153-322A-483D-9E89-574DB3F4E6DF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18</vt:i4>
      </vt:variant>
      <vt:variant>
        <vt:lpstr>Rangos con nombre</vt:lpstr>
      </vt:variant>
      <vt:variant>
        <vt:i4>14</vt:i4>
      </vt:variant>
    </vt:vector>
  </HeadingPairs>
  <TitlesOfParts>
    <vt:vector size="32" baseType="lpstr">
      <vt:lpstr>FAG</vt:lpstr>
      <vt:lpstr>Inscripciones</vt:lpstr>
      <vt:lpstr>Insc por Dorsal</vt:lpstr>
      <vt:lpstr>Insc Alfab</vt:lpstr>
      <vt:lpstr>Categorias</vt:lpstr>
      <vt:lpstr>Resultados</vt:lpstr>
      <vt:lpstr>ABSOLUTO-Masculino</vt:lpstr>
      <vt:lpstr>ABSOLUTO-Femenina</vt:lpstr>
      <vt:lpstr>SENIOR-MASCULINO</vt:lpstr>
      <vt:lpstr>SENIOR-FEMENINO</vt:lpstr>
      <vt:lpstr>VETERANOS-Masculino</vt:lpstr>
      <vt:lpstr>VETERANOS-Femenino</vt:lpstr>
      <vt:lpstr>SUB20JUNIOR-Masculino</vt:lpstr>
      <vt:lpstr>SUB20JUNIOR_-Femenino</vt:lpstr>
      <vt:lpstr>SUB18JUVENIL-Masculino</vt:lpstr>
      <vt:lpstr>SUB18JUVENIL_-Femenino</vt:lpstr>
      <vt:lpstr>SUB16Cadete-Masculino</vt:lpstr>
      <vt:lpstr>SUB16Cadete-Femenino</vt:lpstr>
      <vt:lpstr>'SUB16Cadete-Masculino'!ABSM</vt:lpstr>
      <vt:lpstr>ABSM</vt:lpstr>
      <vt:lpstr>'ABSOLUTO-Femenina'!Área_de_impresión</vt:lpstr>
      <vt:lpstr>'ABSOLUTO-Masculino'!Área_de_impresión</vt:lpstr>
      <vt:lpstr>'SENIOR-FEMENINO'!Área_de_impresión</vt:lpstr>
      <vt:lpstr>'SENIOR-MASCULINO'!Área_de_impresión</vt:lpstr>
      <vt:lpstr>'SUB16Cadete-Femenino'!Área_de_impresión</vt:lpstr>
      <vt:lpstr>'SUB16Cadete-Masculino'!Área_de_impresión</vt:lpstr>
      <vt:lpstr>'SUB18JUVENIL_-Femenino'!Área_de_impresión</vt:lpstr>
      <vt:lpstr>'SUB18JUVENIL-Masculino'!Área_de_impresión</vt:lpstr>
      <vt:lpstr>'SUB20JUNIOR_-Femenino'!Área_de_impresión</vt:lpstr>
      <vt:lpstr>'SUB20JUNIOR-Masculino'!Área_de_impresión</vt:lpstr>
      <vt:lpstr>'VETERANOS-Femenino'!Área_de_impresión</vt:lpstr>
      <vt:lpstr>'VETERANOS-Masculino'!Área_de_impresión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Atletico</dc:creator>
  <cp:lastModifiedBy>Gabriel Zapiain  Busto</cp:lastModifiedBy>
  <cp:lastPrinted>2023-12-23T16:46:31Z</cp:lastPrinted>
  <dcterms:created xsi:type="dcterms:W3CDTF">2021-12-24T08:01:27Z</dcterms:created>
  <dcterms:modified xsi:type="dcterms:W3CDTF">2023-12-23T17:42:08Z</dcterms:modified>
</cp:coreProperties>
</file>